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threadedComments/threadedComments2.xml" ContentType="application/vnd.ms-excel.threaded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ustomProperty1.bin" ContentType="application/vnd.openxmlformats-officedocument.spreadsheetml.customProperty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clr2-adm\Finanzas\TODOS\Balances y Press Releases\IRSA\FY 25 IRSA\IIQ25\Earnings y Short Press Release\"/>
    </mc:Choice>
  </mc:AlternateContent>
  <bookViews>
    <workbookView xWindow="28800" yWindow="0" windowWidth="14400" windowHeight="15600" tabRatio="758" activeTab="0"/>
  </bookViews>
  <sheets>
    <sheet name="Portfolio - Shoppings" sheetId="17" r:id="rId4"/>
    <sheet name="Portfolio - Offices" sheetId="19" r:id="rId5"/>
    <sheet name="BS" sheetId="10" r:id="rId6"/>
    <sheet name="IS" sheetId="11" r:id="rId7"/>
    <sheet name="CF" sheetId="12" r:id="rId8"/>
    <sheet name="Consolidated Results" sheetId="1" r:id="rId9"/>
    <sheet name="Shopping Malls" sheetId="2" r:id="rId10"/>
    <sheet name="Offices" sheetId="5" r:id="rId11"/>
    <sheet name="Hotels" sheetId="13" r:id="rId12"/>
    <sheet name="Sales &amp; Developments" sheetId="6" r:id="rId13"/>
    <sheet name="Others" sheetId="14" r:id="rId14"/>
    <sheet name="EBITDA by Segment" sheetId="16" r:id="rId15"/>
    <sheet name="Consolidated IS Reconciliation" sheetId="7" r:id="rId16"/>
    <sheet name="FS Summary" sheetId="8" r:id="rId17"/>
    <sheet name="Reconciliations" sheetId="9" r:id="rId18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GBP99">#REF!</definedName>
    <definedName name="_GoBack">#REF!</definedName>
    <definedName name="_Hlk56177253" localSheetId="13">'FS Summary'!#REF!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'[36]PIC98'!$A$29:$D$184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'[138]Dic02'!#REF!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[169]P.G.!#REF!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4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  </r>
      </text>
    </comment>
  </commentList>
</comments>
</file>

<file path=xl/sharedStrings.xml><?xml version="1.0" encoding="utf-8"?>
<sst xmlns="http://schemas.openxmlformats.org/spreadsheetml/2006/main" count="732" uniqueCount="388">
  <si>
    <t>Alto Palermo</t>
  </si>
  <si>
    <t>Alto Avellaneda</t>
  </si>
  <si>
    <t>Alcorta Shopping</t>
  </si>
  <si>
    <t>Patio Bullrich</t>
  </si>
  <si>
    <t>-</t>
  </si>
  <si>
    <t>Soleil</t>
  </si>
  <si>
    <t>Distrito Arcos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</si>
  <si>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</si>
  <si>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</si>
  <si>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</si>
  <si>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</si>
  <si>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</si>
  <si>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</si>
  <si>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</si>
  <si>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</si>
  <si>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</si>
  <si>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</si>
  <si>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</si>
  <si>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</si>
  <si>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</si>
  <si>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</si>
  <si>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</si>
  <si>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</si>
  <si>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</si>
  <si>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</si>
  <si>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</si>
  <si>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</si>
  <si>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</si>
  <si>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</si>
  <si>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</si>
  <si>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</si>
  <si>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</si>
  <si>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</si>
  <si>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</si>
  <si>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</si>
  <si>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</si>
  <si>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</si>
  <si>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</si>
  <si>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</si>
  <si>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</si>
  <si>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</si>
  <si>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</si>
  <si>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</si>
  <si>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</si>
  <si>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</si>
  <si>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</si>
  <si>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</si>
  <si>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</si>
  <si>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</si>
  <si>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</si>
  <si>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</si>
  <si>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</si>
  <si>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</si>
  <si>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</si>
  <si>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</si>
  <si>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</si>
  <si>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</si>
  <si>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</si>
  <si>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</si>
  <si>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</si>
  <si>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</si>
  <si>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</si>
  <si>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</si>
  <si>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</si>
  <si>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</si>
  <si>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</si>
  <si>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</si>
  <si>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</si>
  <si>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Consolidated Results</t>
  </si>
  <si>
    <t>(in millions of ARS)</t>
  </si>
  <si>
    <t>YoY Var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</si>
  <si>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</si>
  <si>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</si>
  <si>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</si>
  <si>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</si>
  <si>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</si>
  <si>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Entertainment</t>
  </si>
  <si>
    <t>Miscellaneous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</si>
  <si>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</si>
  <si>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</si>
  <si>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</si>
  <si>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</si>
  <si>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</si>
  <si>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</si>
  <si>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</si>
  <si>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</si>
  <si>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</si>
  <si>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</si>
  <si>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</si>
  <si>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</si>
  <si>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</si>
  <si>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</si>
  <si>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</si>
  <si>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</si>
  <si>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</si>
  <si>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</si>
  <si>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</si>
  <si>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</si>
  <si>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General and administrative expenses</t>
  </si>
  <si>
    <t>Selling expenses</t>
  </si>
  <si>
    <t>Summarized Comparative Consolidated Balance Sheet</t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</si>
  <si>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</si>
  <si>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</si>
  <si>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</si>
  <si>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</si>
  <si>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</si>
  <si>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</si>
  <si>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</si>
  <si>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</si>
  <si>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</si>
  <si>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</si>
  <si>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</si>
  <si>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</si>
  <si>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</si>
  <si>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</si>
  <si>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</si>
  <si>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</si>
  <si>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</si>
  <si>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</si>
  <si>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</si>
  <si>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</si>
  <si>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</si>
  <si>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</si>
  <si>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</si>
  <si>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</si>
  <si>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</si>
  <si>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</si>
  <si>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</si>
  <si>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</si>
  <si>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</si>
  <si>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</si>
  <si>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</si>
  <si>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</si>
  <si>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</si>
  <si>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</si>
  <si>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Fair value gains of financial assets and liabilities at fair value through profit or loss</t>
  </si>
  <si>
    <t>Other financial costs/income</t>
  </si>
  <si>
    <t>Adjusted EBITDA (unaudited) </t>
  </si>
  <si>
    <t>Acquisition and improvements of investment properties</t>
  </si>
  <si>
    <t>Net cash used in financing activities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</si>
  <si>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</si>
  <si>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</si>
  <si>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</si>
  <si>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</si>
  <si>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</si>
  <si>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</si>
  <si>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</si>
  <si>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</si>
  <si>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</si>
  <si>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</si>
  <si>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</si>
  <si>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</si>
  <si>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</si>
  <si>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</si>
  <si>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Result from derivative financial instruments </t>
  </si>
  <si>
    <t>Adjusted EBITDA</t>
  </si>
  <si>
    <t>IQ 22</t>
  </si>
  <si>
    <t>IQ 21</t>
  </si>
  <si>
    <t>IQ 20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</si>
  <si>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</si>
  <si>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</si>
  <si>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</si>
  <si>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</si>
  <si>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</si>
  <si>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</si>
  <si>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</si>
  <si>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</si>
  <si>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</si>
  <si>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</si>
  <si>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</si>
  <si>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</si>
  <si>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</si>
  <si>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</si>
  <si>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</si>
  <si>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</si>
  <si>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</si>
  <si>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</si>
  <si>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</si>
  <si>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</si>
  <si>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</si>
  <si>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</si>
  <si>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</si>
  <si>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</si>
  <si>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</si>
  <si>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</si>
  <si>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</si>
  <si>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</si>
  <si>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</si>
  <si>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</si>
  <si>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</si>
  <si>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</si>
  <si>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</si>
  <si>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</si>
  <si>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</si>
  <si>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</si>
  <si>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</si>
  <si>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</si>
  <si>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</si>
  <si>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</si>
  <si>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</si>
  <si>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</si>
  <si>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</si>
  <si>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</si>
  <si>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</si>
  <si>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</si>
  <si>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</si>
  <si>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</si>
  <si>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</si>
  <si>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</si>
  <si>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</si>
  <si>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</si>
  <si>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</si>
  <si>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</si>
  <si>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</si>
  <si>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</si>
  <si>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</si>
  <si>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</si>
  <si>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</si>
  <si>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</si>
  <si>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</si>
  <si>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</si>
  <si>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</si>
  <si>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</si>
  <si>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result from fair value adjustment on investment properties, PP&amp;E e inventories</t>
  </si>
  <si>
    <t>Total comprehensive result for the period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</si>
  <si>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</si>
  <si>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</si>
  <si>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</si>
  <si>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</si>
  <si>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Foreign exchange, net </t>
  </si>
  <si>
    <t>Results from derivative financial instruments </t>
  </si>
  <si>
    <t>Results of financial assets and liabilities at fair value through profit or loss</t>
  </si>
  <si>
    <t>Other financial costs </t>
  </si>
  <si>
    <t>Non-controlling interest related to PAMSA’s fair value</t>
  </si>
  <si>
    <t>Results of associates and joint ventures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</si>
  <si>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</si>
  <si>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</si>
  <si>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</si>
  <si>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</si>
  <si>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</si>
  <si>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Clothes and footwear</t>
  </si>
  <si>
    <t>IIQ 23</t>
  </si>
  <si>
    <t xml:space="preserve">Income tax credit </t>
  </si>
  <si>
    <t>(Loss) / profit from operations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</si>
  <si>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</si>
  <si>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</si>
  <si>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</si>
  <si>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</si>
  <si>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Financial results, net</t>
  </si>
  <si>
    <t>Results before income tax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</si>
  <si>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</si>
  <si>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</si>
  <si>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</si>
  <si>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</si>
  <si>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IIIQ 23</t>
  </si>
  <si>
    <t>EBITDA by Segment (ARS million)</t>
  </si>
  <si>
    <t>IVQ 23</t>
  </si>
  <si>
    <t>Total AAA &amp; A+</t>
  </si>
  <si>
    <t>Total B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</si>
  <si>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</si>
  <si>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</si>
  <si>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</si>
  <si>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</si>
  <si>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Repurchase of treasury shares</t>
  </si>
  <si>
    <t>IQ 24</t>
  </si>
  <si>
    <t>Proceeds from sales of interest held in associates and joint ventures</t>
  </si>
  <si>
    <t>Increase of loans granted to related parties</t>
  </si>
  <si>
    <t>Profit for the period</t>
  </si>
  <si>
    <t>Net gain / (loss) from fair value adjustment of investment properties</t>
  </si>
  <si>
    <t>IIQ 24</t>
  </si>
  <si>
    <t>99.9%</t>
  </si>
  <si>
    <t>99.1%</t>
  </si>
  <si>
    <t>94.8%</t>
  </si>
  <si>
    <t>92.4%</t>
  </si>
  <si>
    <t>100.0%</t>
  </si>
  <si>
    <t>93.7%</t>
  </si>
  <si>
    <t>98.4%</t>
  </si>
  <si>
    <t>97.5%</t>
  </si>
  <si>
    <t>99.7%</t>
  </si>
  <si>
    <t xml:space="preserve">Income tax liabilities </t>
  </si>
  <si>
    <t>Net cash generated from operating activities before income tax paid</t>
  </si>
  <si>
    <t>Proceeds from loans granted to related parties</t>
  </si>
  <si>
    <t>Obtaining / (payments) of short term loans, net</t>
  </si>
  <si>
    <t xml:space="preserve">Percentage rent </t>
  </si>
  <si>
    <t>Revenues from admission rights</t>
  </si>
  <si>
    <t>Parking</t>
  </si>
  <si>
    <t>Result from sales of investment properties</t>
  </si>
  <si>
    <t xml:space="preserve">*Includes Puerto Retiro, CYRSA and Nuevo Puerto Santa Fe </t>
  </si>
  <si>
    <t>Result from operations before financing and taxation</t>
  </si>
  <si>
    <t>IIIQ 24</t>
  </si>
  <si>
    <t>Net (loss) / gain from fair value adjustment of investment properties</t>
  </si>
  <si>
    <t xml:space="preserve">Other operating results, net </t>
  </si>
  <si>
    <t>(Loss) / profit before financial results and income tax</t>
  </si>
  <si>
    <t xml:space="preserve">Financial results, net </t>
  </si>
  <si>
    <t>(Loss) / profit before income tax</t>
  </si>
  <si>
    <t xml:space="preserve">Income tax expense </t>
  </si>
  <si>
    <t>(Loss) / profit for the period</t>
  </si>
  <si>
    <t>Total comprehensive (loss) / income for the period</t>
  </si>
  <si>
    <t>Total comprehensive (loss) / income attributable to:</t>
  </si>
  <si>
    <t>(Loss) / profit per share attributable to equity holders of the parent: (ii)</t>
  </si>
  <si>
    <t>Payment of lease liabilities</t>
  </si>
  <si>
    <t>(in ARS million) </t>
  </si>
  <si>
    <t>(in ARS million)</t>
  </si>
  <si>
    <t>Adjusted EBITDA Margin (unaudited) (1)</t>
  </si>
  <si>
    <t>IVQ 24</t>
  </si>
  <si>
    <t>06.30.2024</t>
  </si>
  <si>
    <t>Tenant Sales per Type of Business</t>
  </si>
  <si>
    <r>
      <t>(in ARS million)</t>
    </r>
    <r>
      <rPr>
        <sz val="9"/>
        <color rgb="FFFFFFFF"/>
        <rFont val="Arial"/>
        <family val="2"/>
      </rPr>
      <t> </t>
    </r>
  </si>
  <si>
    <t>Profitability</t>
  </si>
  <si>
    <t>RESULT OF THE PERIOD</t>
  </si>
  <si>
    <t>AVERAGE SHAREHOLDERS' EQUITY</t>
  </si>
  <si>
    <t>IQ 25</t>
  </si>
  <si>
    <t>Unaudited Condensed Interim Consolidated Statement of Financial Position</t>
  </si>
  <si>
    <t>Other comprehensive loss:</t>
  </si>
  <si>
    <t>Currency translation adjustment and other comprehensive loss from subsidiaries and associates (i)</t>
  </si>
  <si>
    <t>Total other comprehensive loss for the period</t>
  </si>
  <si>
    <t>(Loss) / profit for the year attributable to:</t>
  </si>
  <si>
    <t>Unaudited Condensed Interim Consolidated Statement of Income and Other Comprehensive Income</t>
  </si>
  <si>
    <t>Proceeds from derivative financial instruments</t>
  </si>
  <si>
    <t>Net cash (used in) / generated from investing activities</t>
  </si>
  <si>
    <t>Cash and cash equivalents at the beginning of the period</t>
  </si>
  <si>
    <t>Inflation adjustment of cash and cash equivalents</t>
  </si>
  <si>
    <t>Foreign exchange (loss) / gain on cash and cash equivalents and unrealized fair value result for cash equivalents</t>
  </si>
  <si>
    <t>Cash and cash equivalents at end of the period</t>
  </si>
  <si>
    <t>Unaudited Condensed Interim Consolidated Statement of Cash Flows</t>
  </si>
  <si>
    <r>
      <t xml:space="preserve">EBITDA </t>
    </r>
    <r>
      <rPr>
        <b/>
        <vertAlign val="superscript"/>
        <sz val="8"/>
        <color rgb="FF000000"/>
        <rFont val="Arial"/>
        <family val="2"/>
      </rPr>
      <t>(1)</t>
    </r>
  </si>
  <si>
    <r>
      <t xml:space="preserve">Adjusted EBITDA </t>
    </r>
    <r>
      <rPr>
        <b/>
        <vertAlign val="superscript"/>
        <sz val="8"/>
        <color rgb="FF000000"/>
        <rFont val="Arial"/>
        <family val="2"/>
      </rPr>
      <t>(1)</t>
    </r>
  </si>
  <si>
    <t>EBITDA (1)</t>
  </si>
  <si>
    <t>Adjusted EBITDA (1)</t>
  </si>
  <si>
    <r>
      <t>(ARS million)</t>
    </r>
    <r>
      <rPr>
        <b/>
        <i/>
        <sz val="8"/>
        <color rgb="FFFFFFFF"/>
        <rFont val="Arial"/>
        <family val="2"/>
      </rPr>
      <t> </t>
    </r>
  </si>
  <si>
    <t xml:space="preserve">Alto Palermo </t>
  </si>
  <si>
    <t xml:space="preserve">Abasto Shopping </t>
  </si>
  <si>
    <t xml:space="preserve">Alto Avellaneda </t>
  </si>
  <si>
    <t xml:space="preserve">Alcorta Shopping </t>
  </si>
  <si>
    <t xml:space="preserve">Patio Bullrich </t>
  </si>
  <si>
    <t xml:space="preserve">Dot Baires Shopping </t>
  </si>
  <si>
    <t xml:space="preserve">Soleil </t>
  </si>
  <si>
    <t xml:space="preserve">Alto Noa Shopping </t>
  </si>
  <si>
    <t xml:space="preserve">Alto Rosario Shopping </t>
  </si>
  <si>
    <t xml:space="preserve">Mendoza Plaza Shopping </t>
  </si>
  <si>
    <t xml:space="preserve">Córdoba Shopping </t>
  </si>
  <si>
    <r>
      <t>La Ribera Shopping</t>
    </r>
    <r>
      <rPr>
        <vertAlign val="superscript"/>
        <sz val="8"/>
        <color rgb="FF000000"/>
        <rFont val="Arial"/>
        <family val="2"/>
      </rPr>
      <t>(1)</t>
    </r>
  </si>
  <si>
    <t>Total sales</t>
  </si>
  <si>
    <t xml:space="preserve">Department Store </t>
  </si>
  <si>
    <t>Home and decoration</t>
  </si>
  <si>
    <t>Restaurants</t>
  </si>
  <si>
    <t>Home Appliances</t>
  </si>
  <si>
    <t xml:space="preserve">Total </t>
  </si>
  <si>
    <t>(ARS million) </t>
  </si>
  <si>
    <t>Total rent</t>
  </si>
  <si>
    <t>Non-traditional advertising</t>
  </si>
  <si>
    <t>Other</t>
  </si>
  <si>
    <t>Expenses and Collective Promotion Fund</t>
  </si>
  <si>
    <t>Base rent(1)</t>
  </si>
  <si>
    <t>Subtotal(2)</t>
  </si>
  <si>
    <t>EBITDA(1)</t>
  </si>
  <si>
    <t>Impairment loss on intangible assets</t>
  </si>
  <si>
    <t xml:space="preserve">Recovery of provision </t>
  </si>
  <si>
    <t>Result for the period from continued operations</t>
  </si>
  <si>
    <t> (in ARS million) </t>
  </si>
  <si>
    <t>Impairment Loss on Intangible Assets</t>
  </si>
  <si>
    <t>Recovery of provision</t>
  </si>
  <si>
    <t>(1) Adjusted EBITDA margin is calculated as Adjusted EBITDA, divided by revenue from sales, rents and services. </t>
  </si>
  <si>
    <t>Adjusted FFO (unaudited)</t>
  </si>
  <si>
    <t>Income tax current / deferred(1)</t>
  </si>
  <si>
    <t>Terrazas de Mayo</t>
  </si>
  <si>
    <t>IIQ 25</t>
  </si>
  <si>
    <t>31.12.2024</t>
  </si>
  <si>
    <t>Six month</t>
  </si>
  <si>
    <t>Three month</t>
  </si>
  <si>
    <t>31.12.2023</t>
  </si>
  <si>
    <t>Contributions and issuance of capital in associates and joint ventures</t>
  </si>
  <si>
    <t>Dividends collected from associates and joint ventures</t>
  </si>
  <si>
    <t>Loans received from associates and joint ventures, net</t>
  </si>
  <si>
    <t>Dividends paid</t>
  </si>
  <si>
    <t xml:space="preserve">for the six-month periods ended December 31, 2024 and 2023  </t>
  </si>
  <si>
    <t>6M 24</t>
  </si>
  <si>
    <t>6M 23</t>
  </si>
  <si>
    <t>6M 25</t>
  </si>
  <si>
    <t>Var a/a</t>
  </si>
  <si>
    <t>6M 22</t>
  </si>
  <si>
    <t>6M 21</t>
  </si>
  <si>
    <t>31.12.2022</t>
  </si>
  <si>
    <t>31.12.2021</t>
  </si>
  <si>
    <t>31.12.2020</t>
  </si>
  <si>
    <t>For the six-month period ended December 31 (in ARS million)</t>
  </si>
  <si>
    <t xml:space="preserve">as of December 31, 2024 and June 30, 2024 </t>
  </si>
  <si>
    <t xml:space="preserve">for the six and three-month periods ended December 31, 2024 and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</si>
</sst>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  <numFmt numFmtId="170" formatCode="0.000%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FFFF"/>
      <name val="Arial"/>
      <family val="2"/>
    </font>
    <font>
      <u val="single"/>
      <sz val="9"/>
      <color rgb="FF000000"/>
      <name val="Arial"/>
      <family val="2"/>
    </font>
    <font>
      <b/>
      <u val="single"/>
      <sz val="9"/>
      <name val="Arial"/>
      <family val="2"/>
    </font>
    <font>
      <b/>
      <u val="single"/>
      <sz val="9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i/>
      <sz val="8"/>
      <color rgb="FFFFFFFF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4" tint="-0.499969989061356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/>
      <top/>
      <bottom style="double">
        <color auto="1"/>
      </bottom>
    </border>
    <border>
      <left/>
      <right/>
      <top style="thick">
        <color auto="1"/>
      </top>
      <bottom/>
    </border>
    <border>
      <left/>
      <right/>
      <top/>
      <bottom style="thick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03">
    <xf numFmtId="0" fontId="0" fillId="0" borderId="0" xfId="0"/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3" fillId="3" borderId="0" xfId="0" applyFont="1" applyFill="1" applyAlignment="1">
      <alignment vertical="center" wrapText="1"/>
    </xf>
    <xf numFmtId="0" fontId="11" fillId="0" borderId="0" xfId="0" applyFont="1"/>
    <xf numFmtId="0" fontId="11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4" fillId="0" borderId="0" xfId="22" applyNumberFormat="1" applyFont="1"/>
    <xf numFmtId="0" fontId="12" fillId="0" borderId="0" xfId="0" applyFont="1" applyAlignment="1">
      <alignment horizontal="right"/>
    </xf>
    <xf numFmtId="167" fontId="13" fillId="0" borderId="0" xfId="22" applyNumberFormat="1" applyFont="1"/>
    <xf numFmtId="167" fontId="14" fillId="0" borderId="0" xfId="22" applyNumberFormat="1" applyFont="1"/>
    <xf numFmtId="168" fontId="14" fillId="0" borderId="0" xfId="0" applyNumberFormat="1" applyFont="1"/>
    <xf numFmtId="167" fontId="13" fillId="0" borderId="0" xfId="22" applyNumberFormat="1" applyFont="1" applyFill="1"/>
    <xf numFmtId="0" fontId="14" fillId="4" borderId="0" xfId="0" applyFont="1" applyFill="1"/>
    <xf numFmtId="167" fontId="14" fillId="4" borderId="0" xfId="0" applyNumberFormat="1" applyFont="1" applyFill="1"/>
    <xf numFmtId="167" fontId="14" fillId="4" borderId="0" xfId="22" applyNumberFormat="1" applyFont="1" applyFill="1"/>
    <xf numFmtId="167" fontId="14" fillId="0" borderId="0" xfId="0" applyNumberFormat="1" applyFont="1"/>
    <xf numFmtId="164" fontId="14" fillId="0" borderId="0" xfId="20" applyNumberFormat="1" applyFont="1" applyFill="1"/>
    <xf numFmtId="164" fontId="14" fillId="0" borderId="0" xfId="20" applyNumberFormat="1" applyFont="1"/>
    <xf numFmtId="164" fontId="14" fillId="0" borderId="0" xfId="0" applyNumberFormat="1" applyFont="1"/>
    <xf numFmtId="43" fontId="14" fillId="0" borderId="0" xfId="21" applyFont="1"/>
    <xf numFmtId="43" fontId="14" fillId="0" borderId="0" xfId="21" applyFont="1" applyFill="1"/>
    <xf numFmtId="164" fontId="12" fillId="0" borderId="0" xfId="20" applyNumberFormat="1" applyFont="1"/>
    <xf numFmtId="164" fontId="14" fillId="4" borderId="0" xfId="20" applyNumberFormat="1" applyFont="1" applyFill="1"/>
    <xf numFmtId="3" fontId="14" fillId="0" borderId="0" xfId="0" applyNumberFormat="1" applyFont="1"/>
    <xf numFmtId="17" fontId="14" fillId="0" borderId="0" xfId="0" applyNumberFormat="1" applyFont="1"/>
    <xf numFmtId="9" fontId="14" fillId="0" borderId="0" xfId="20" applyFont="1"/>
    <xf numFmtId="0" fontId="15" fillId="5" borderId="0" xfId="0" applyFont="1" applyFill="1" applyAlignment="1">
      <alignment horizontal="center" vertical="center" wrapText="1"/>
    </xf>
    <xf numFmtId="166" fontId="15" fillId="5" borderId="0" xfId="22" applyNumberFormat="1" applyFont="1" applyFill="1" applyAlignment="1">
      <alignment horizontal="center" vertical="center" wrapText="1"/>
    </xf>
    <xf numFmtId="17" fontId="15" fillId="5" borderId="0" xfId="0" applyNumberFormat="1" applyFont="1" applyFill="1" applyAlignment="1">
      <alignment horizontal="center"/>
    </xf>
    <xf numFmtId="43" fontId="14" fillId="0" borderId="0" xfId="2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4" fillId="4" borderId="0" xfId="20" applyNumberFormat="1" applyFont="1" applyFill="1" applyAlignment="1">
      <alignment horizontal="right" vertical="center"/>
    </xf>
    <xf numFmtId="168" fontId="3" fillId="2" borderId="0" xfId="21" applyNumberFormat="1" applyFont="1" applyFill="1" applyAlignment="1">
      <alignment horizontal="center" vertical="center" wrapText="1"/>
    </xf>
    <xf numFmtId="168" fontId="4" fillId="6" borderId="0" xfId="21" applyNumberFormat="1" applyFont="1" applyFill="1" applyAlignment="1">
      <alignment horizontal="center" vertical="center" wrapText="1"/>
    </xf>
    <xf numFmtId="168" fontId="3" fillId="7" borderId="0" xfId="21" applyNumberFormat="1" applyFont="1" applyFill="1" applyAlignment="1">
      <alignment horizontal="right" vertical="center"/>
    </xf>
    <xf numFmtId="0" fontId="4" fillId="7" borderId="0" xfId="0" applyFont="1" applyFill="1" applyAlignment="1">
      <alignment vertical="center"/>
    </xf>
    <xf numFmtId="168" fontId="4" fillId="7" borderId="0" xfId="21" applyNumberFormat="1" applyFont="1" applyFill="1" applyAlignment="1">
      <alignment horizontal="right" vertical="center"/>
    </xf>
    <xf numFmtId="0" fontId="4" fillId="6" borderId="0" xfId="0" applyFont="1" applyFill="1" applyAlignment="1">
      <alignment vertical="center"/>
    </xf>
    <xf numFmtId="167" fontId="13" fillId="0" borderId="0" xfId="22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21" applyNumberFormat="1" applyFont="1" applyFill="1"/>
    <xf numFmtId="167" fontId="14" fillId="0" borderId="0" xfId="22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20" applyNumberFormat="1" applyFont="1" applyAlignment="1">
      <alignment horizontal="center"/>
    </xf>
    <xf numFmtId="167" fontId="14" fillId="0" borderId="0" xfId="22" applyNumberFormat="1" applyFont="1" applyAlignment="1">
      <alignment horizontal="center" vertical="center"/>
    </xf>
    <xf numFmtId="168" fontId="3" fillId="6" borderId="0" xfId="21" applyNumberFormat="1" applyFont="1" applyFill="1" applyAlignment="1">
      <alignment horizontal="right" vertical="center"/>
    </xf>
    <xf numFmtId="0" fontId="11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0" fillId="7" borderId="0" xfId="0" applyFill="1"/>
    <xf numFmtId="0" fontId="8" fillId="8" borderId="0" xfId="0" applyFont="1" applyFill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43" fontId="14" fillId="0" borderId="0" xfId="21" applyFont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justify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3" fontId="21" fillId="2" borderId="0" xfId="0" applyNumberFormat="1" applyFont="1" applyFill="1" applyAlignment="1">
      <alignment horizontal="center" vertical="center" wrapText="1"/>
    </xf>
    <xf numFmtId="164" fontId="21" fillId="2" borderId="0" xfId="20" applyNumberFormat="1" applyFont="1" applyFill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64" fontId="21" fillId="0" borderId="1" xfId="2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164" fontId="19" fillId="2" borderId="1" xfId="2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4" fontId="19" fillId="0" borderId="1" xfId="2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164" fontId="21" fillId="0" borderId="0" xfId="20" applyNumberFormat="1" applyFont="1" applyAlignment="1">
      <alignment horizontal="center" vertical="center" wrapText="1"/>
    </xf>
    <xf numFmtId="0" fontId="21" fillId="2" borderId="6" xfId="0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164" fontId="21" fillId="2" borderId="6" xfId="20" applyNumberFormat="1" applyFont="1" applyFill="1" applyBorder="1" applyAlignment="1">
      <alignment horizontal="center" vertical="center" wrapText="1"/>
    </xf>
    <xf numFmtId="0" fontId="23" fillId="0" borderId="0" xfId="0" applyFont="1"/>
    <xf numFmtId="164" fontId="19" fillId="2" borderId="1" xfId="2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3" fontId="21" fillId="7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3" fontId="21" fillId="6" borderId="0" xfId="0" applyNumberFormat="1" applyFont="1" applyFill="1" applyAlignment="1">
      <alignment horizontal="center" vertical="center"/>
    </xf>
    <xf numFmtId="0" fontId="21" fillId="6" borderId="0" xfId="0" applyFont="1" applyFill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3" fontId="21" fillId="7" borderId="1" xfId="0" applyNumberFormat="1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vertical="center"/>
    </xf>
    <xf numFmtId="3" fontId="19" fillId="6" borderId="7" xfId="0" applyNumberFormat="1" applyFont="1" applyFill="1" applyBorder="1" applyAlignment="1">
      <alignment horizontal="center" vertical="center" wrapText="1"/>
    </xf>
    <xf numFmtId="168" fontId="21" fillId="2" borderId="0" xfId="21" applyNumberFormat="1" applyFont="1" applyFill="1" applyAlignment="1">
      <alignment horizontal="center" vertical="center" wrapText="1"/>
    </xf>
    <xf numFmtId="168" fontId="21" fillId="0" borderId="0" xfId="21" applyNumberFormat="1" applyFont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68" fontId="21" fillId="2" borderId="1" xfId="2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68" fontId="19" fillId="0" borderId="1" xfId="21" applyNumberFormat="1" applyFont="1" applyBorder="1" applyAlignment="1">
      <alignment horizontal="center" vertical="center" wrapText="1"/>
    </xf>
    <xf numFmtId="168" fontId="21" fillId="0" borderId="0" xfId="21" applyNumberFormat="1" applyFont="1" applyFill="1" applyAlignment="1">
      <alignment horizontal="center" vertical="center" wrapText="1"/>
    </xf>
    <xf numFmtId="3" fontId="21" fillId="6" borderId="0" xfId="0" applyNumberFormat="1" applyFont="1" applyFill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1" fillId="9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164" fontId="21" fillId="9" borderId="0" xfId="0" applyNumberFormat="1" applyFont="1" applyFill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4" fontId="21" fillId="0" borderId="1" xfId="2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164" fontId="19" fillId="9" borderId="1" xfId="2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2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164" fontId="21" fillId="6" borderId="0" xfId="20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vertical="center" wrapText="1"/>
    </xf>
    <xf numFmtId="3" fontId="19" fillId="6" borderId="1" xfId="0" applyNumberFormat="1" applyFont="1" applyFill="1" applyBorder="1" applyAlignment="1">
      <alignment horizontal="center" vertical="center"/>
    </xf>
    <xf numFmtId="164" fontId="19" fillId="6" borderId="1" xfId="2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0" borderId="1" xfId="20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43" fontId="21" fillId="2" borderId="1" xfId="21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3" fontId="21" fillId="9" borderId="0" xfId="0" applyNumberFormat="1" applyFont="1" applyFill="1" applyAlignment="1">
      <alignment horizontal="center" vertical="center" wrapText="1"/>
    </xf>
    <xf numFmtId="0" fontId="2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7" fillId="0" borderId="0" xfId="0" applyFont="1"/>
    <xf numFmtId="164" fontId="19" fillId="0" borderId="1" xfId="0" applyNumberFormat="1" applyFont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3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3" fontId="19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3" fontId="21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31" fillId="0" borderId="0" xfId="0" applyFont="1" applyAlignment="1">
      <alignment vertical="center"/>
    </xf>
    <xf numFmtId="3" fontId="19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right" vertical="center" wrapText="1"/>
    </xf>
    <xf numFmtId="0" fontId="3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6" borderId="0" xfId="0" applyNumberFormat="1" applyFont="1" applyFill="1" applyAlignment="1">
      <alignment horizontal="right" vertical="center" wrapText="1"/>
    </xf>
    <xf numFmtId="3" fontId="3" fillId="6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168" fontId="4" fillId="6" borderId="0" xfId="21" applyNumberFormat="1" applyFont="1" applyFill="1" applyAlignment="1">
      <alignment horizontal="right" vertical="center"/>
    </xf>
    <xf numFmtId="168" fontId="3" fillId="0" borderId="0" xfId="21" applyNumberFormat="1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168" fontId="4" fillId="0" borderId="0" xfId="2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0" fontId="14" fillId="0" borderId="0" xfId="21" applyNumberFormat="1" applyFont="1" applyAlignment="1">
      <alignment horizontal="center" vertical="center"/>
    </xf>
    <xf numFmtId="10" fontId="14" fillId="0" borderId="0" xfId="0" applyNumberFormat="1" applyFont="1"/>
    <xf numFmtId="0" fontId="11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164" fontId="19" fillId="7" borderId="1" xfId="2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/>
    </xf>
    <xf numFmtId="164" fontId="21" fillId="7" borderId="0" xfId="20" applyNumberFormat="1" applyFont="1" applyFill="1" applyAlignment="1">
      <alignment horizontal="center" vertical="center"/>
    </xf>
    <xf numFmtId="164" fontId="21" fillId="6" borderId="0" xfId="20" applyNumberFormat="1" applyFont="1" applyFill="1" applyAlignment="1">
      <alignment horizontal="center" vertical="center"/>
    </xf>
    <xf numFmtId="164" fontId="19" fillId="6" borderId="7" xfId="2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168" fontId="21" fillId="2" borderId="2" xfId="21" applyNumberFormat="1" applyFont="1" applyFill="1" applyBorder="1" applyAlignment="1">
      <alignment horizontal="center" vertical="center" wrapText="1"/>
    </xf>
    <xf numFmtId="164" fontId="21" fillId="0" borderId="0" xfId="20" applyNumberFormat="1" applyFont="1" applyFill="1" applyAlignment="1">
      <alignment horizontal="center" vertical="center" wrapText="1"/>
    </xf>
    <xf numFmtId="164" fontId="21" fillId="2" borderId="1" xfId="20" applyNumberFormat="1" applyFont="1" applyFill="1" applyBorder="1" applyAlignment="1">
      <alignment horizontal="center" vertical="center" wrapText="1"/>
    </xf>
    <xf numFmtId="164" fontId="21" fillId="2" borderId="2" xfId="20" applyNumberFormat="1" applyFont="1" applyFill="1" applyBorder="1" applyAlignment="1">
      <alignment horizontal="center" vertical="center" wrapText="1"/>
    </xf>
    <xf numFmtId="43" fontId="21" fillId="0" borderId="1" xfId="21" applyFont="1" applyBorder="1" applyAlignment="1">
      <alignment horizontal="center" vertical="center" wrapText="1"/>
    </xf>
    <xf numFmtId="0" fontId="0" fillId="0" borderId="2" xfId="0" applyBorder="1"/>
    <xf numFmtId="3" fontId="21" fillId="2" borderId="0" xfId="0" applyNumberFormat="1" applyFont="1" applyFill="1" applyAlignment="1">
      <alignment horizontal="left" vertical="center"/>
    </xf>
    <xf numFmtId="3" fontId="21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left" vertical="center"/>
    </xf>
    <xf numFmtId="3" fontId="21" fillId="3" borderId="0" xfId="0" applyNumberFormat="1" applyFont="1" applyFill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3" fontId="19" fillId="2" borderId="1" xfId="21" applyFont="1" applyFill="1" applyBorder="1" applyAlignment="1">
      <alignment horizontal="center" vertical="center"/>
    </xf>
    <xf numFmtId="43" fontId="19" fillId="3" borderId="1" xfId="21" applyFont="1" applyFill="1" applyBorder="1" applyAlignment="1">
      <alignment horizontal="center" vertical="center"/>
    </xf>
    <xf numFmtId="43" fontId="21" fillId="2" borderId="0" xfId="21" applyFont="1" applyFill="1" applyAlignment="1">
      <alignment horizontal="center" vertical="center" wrapText="1"/>
    </xf>
    <xf numFmtId="43" fontId="21" fillId="7" borderId="0" xfId="21" applyFont="1" applyFill="1" applyAlignment="1">
      <alignment horizontal="center" vertical="center" wrapText="1"/>
    </xf>
    <xf numFmtId="170" fontId="4" fillId="6" borderId="0" xfId="0" applyNumberFormat="1" applyFont="1" applyFill="1" applyAlignment="1">
      <alignment horizontal="right" vertical="center"/>
    </xf>
    <xf numFmtId="164" fontId="0" fillId="0" borderId="0" xfId="20" applyNumberFormat="1" applyFont="1"/>
    <xf numFmtId="0" fontId="14" fillId="0" borderId="0" xfId="0" applyFont="1" applyAlignment="1">
      <alignment horizontal="right"/>
    </xf>
    <xf numFmtId="168" fontId="14" fillId="0" borderId="0" xfId="0" applyNumberFormat="1" applyFont="1" applyAlignment="1">
      <alignment horizontal="right"/>
    </xf>
    <xf numFmtId="164" fontId="26" fillId="0" borderId="0" xfId="0" applyNumberFormat="1" applyFont="1"/>
    <xf numFmtId="0" fontId="25" fillId="0" borderId="0" xfId="0" applyFont="1"/>
    <xf numFmtId="167" fontId="26" fillId="0" borderId="0" xfId="22" applyNumberFormat="1" applyFont="1"/>
    <xf numFmtId="0" fontId="25" fillId="7" borderId="0" xfId="0" applyFont="1" applyFill="1"/>
    <xf numFmtId="167" fontId="26" fillId="4" borderId="0" xfId="22" applyNumberFormat="1" applyFont="1" applyFill="1"/>
    <xf numFmtId="0" fontId="35" fillId="0" borderId="0" xfId="0" applyFont="1" applyAlignment="1">
      <alignment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64" fontId="19" fillId="2" borderId="2" xfId="21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164" fontId="21" fillId="6" borderId="1" xfId="2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36" fillId="0" borderId="2" xfId="0" applyFont="1" applyBorder="1"/>
    <xf numFmtId="3" fontId="3" fillId="10" borderId="8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0" fontId="3" fillId="9" borderId="1" xfId="2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0" fontId="4" fillId="0" borderId="1" xfId="21" applyNumberFormat="1" applyFont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0" fontId="4" fillId="6" borderId="1" xfId="21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20" applyNumberFormat="1" applyFont="1" applyFill="1" applyBorder="1" applyAlignment="1">
      <alignment horizontal="center" vertical="center" wrapText="1"/>
    </xf>
    <xf numFmtId="9" fontId="4" fillId="6" borderId="1" xfId="2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20" applyFont="1" applyBorder="1" applyAlignment="1">
      <alignment horizontal="center" vertical="center" wrapText="1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 wrapText="1"/>
    </xf>
    <xf numFmtId="3" fontId="19" fillId="10" borderId="1" xfId="0" applyNumberFormat="1" applyFont="1" applyFill="1" applyBorder="1" applyAlignment="1">
      <alignment horizontal="center" vertical="center"/>
    </xf>
    <xf numFmtId="10" fontId="4" fillId="6" borderId="0" xfId="0" applyNumberFormat="1" applyFont="1" applyFill="1" applyAlignment="1">
      <alignment horizontal="right" vertical="center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8" fillId="8" borderId="0" xfId="0" applyFont="1" applyFill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8" fontId="19" fillId="0" borderId="1" xfId="21" applyNumberFormat="1" applyFont="1" applyBorder="1" applyAlignment="1">
      <alignment horizontal="right" vertical="center" wrapText="1"/>
    </xf>
    <xf numFmtId="43" fontId="19" fillId="2" borderId="1" xfId="21" applyFont="1" applyFill="1" applyBorder="1" applyAlignment="1">
      <alignment horizontal="center" vertical="center" wrapText="1"/>
    </xf>
    <xf numFmtId="43" fontId="3" fillId="0" borderId="0" xfId="21" applyFont="1" applyAlignment="1">
      <alignment horizontal="center" vertical="center"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orcentaje" xfId="20" builtinId="5"/>
    <cellStyle name="Millares" xfId="21" builtinId="3"/>
    <cellStyle name="Millares 2" xfId="22"/>
    <cellStyle name="Millares 5" xfId="23"/>
    <cellStyle name="Millares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0.xml" /><Relationship Id="rId80" Type="http://schemas.openxmlformats.org/officeDocument/2006/relationships/externalLink" Target="externalLinks/externalLink57.xml" /><Relationship Id="rId32" Type="http://schemas.openxmlformats.org/officeDocument/2006/relationships/externalLink" Target="externalLinks/externalLink9.xml" /><Relationship Id="rId117" Type="http://schemas.openxmlformats.org/officeDocument/2006/relationships/externalLink" Target="externalLinks/externalLink94.xml" /><Relationship Id="rId213" Type="http://schemas.openxmlformats.org/officeDocument/2006/relationships/externalLink" Target="externalLinks/externalLink190.xml" /><Relationship Id="rId81" Type="http://schemas.openxmlformats.org/officeDocument/2006/relationships/externalLink" Target="externalLinks/externalLink58.xml" /><Relationship Id="rId3" Type="http://schemas.openxmlformats.org/officeDocument/2006/relationships/styles" Target="styles.xml" /><Relationship Id="rId89" Type="http://schemas.openxmlformats.org/officeDocument/2006/relationships/externalLink" Target="externalLinks/externalLink66.xml" /><Relationship Id="rId39" Type="http://schemas.openxmlformats.org/officeDocument/2006/relationships/externalLink" Target="externalLinks/externalLink16.xml" /><Relationship Id="rId38" Type="http://schemas.openxmlformats.org/officeDocument/2006/relationships/externalLink" Target="externalLinks/externalLink15.xml" /><Relationship Id="rId223" Type="http://schemas.openxmlformats.org/officeDocument/2006/relationships/externalLink" Target="externalLinks/externalLink200.xml" /><Relationship Id="rId23" Type="http://schemas.openxmlformats.org/officeDocument/2006/relationships/customXml" Target="../customXml/item4.xml" /><Relationship Id="rId196" Type="http://schemas.openxmlformats.org/officeDocument/2006/relationships/externalLink" Target="externalLinks/externalLink173.xml" /><Relationship Id="rId218" Type="http://schemas.openxmlformats.org/officeDocument/2006/relationships/externalLink" Target="externalLinks/externalLink195.xml" /><Relationship Id="rId118" Type="http://schemas.openxmlformats.org/officeDocument/2006/relationships/externalLink" Target="externalLinks/externalLink95.xml" /><Relationship Id="rId51" Type="http://schemas.openxmlformats.org/officeDocument/2006/relationships/externalLink" Target="externalLinks/externalLink28.xml" /><Relationship Id="rId12" Type="http://schemas.openxmlformats.org/officeDocument/2006/relationships/worksheet" Target="worksheets/sheet9.xml" /><Relationship Id="rId182" Type="http://schemas.openxmlformats.org/officeDocument/2006/relationships/externalLink" Target="externalLinks/externalLink159.xml" /><Relationship Id="rId58" Type="http://schemas.openxmlformats.org/officeDocument/2006/relationships/externalLink" Target="externalLinks/externalLink35.xml" /><Relationship Id="rId221" Type="http://schemas.openxmlformats.org/officeDocument/2006/relationships/externalLink" Target="externalLinks/externalLink198.xml" /><Relationship Id="rId161" Type="http://schemas.openxmlformats.org/officeDocument/2006/relationships/externalLink" Target="externalLinks/externalLink138.xml" /><Relationship Id="rId120" Type="http://schemas.openxmlformats.org/officeDocument/2006/relationships/externalLink" Target="externalLinks/externalLink97.xml" /><Relationship Id="rId134" Type="http://schemas.openxmlformats.org/officeDocument/2006/relationships/externalLink" Target="externalLinks/externalLink111.xml" /><Relationship Id="rId169" Type="http://schemas.openxmlformats.org/officeDocument/2006/relationships/externalLink" Target="externalLinks/externalLink146.xml" /><Relationship Id="rId112" Type="http://schemas.openxmlformats.org/officeDocument/2006/relationships/externalLink" Target="externalLinks/externalLink89.xml" /><Relationship Id="rId93" Type="http://schemas.openxmlformats.org/officeDocument/2006/relationships/externalLink" Target="externalLinks/externalLink70.xml" /><Relationship Id="rId140" Type="http://schemas.openxmlformats.org/officeDocument/2006/relationships/externalLink" Target="externalLinks/externalLink117.xml" /><Relationship Id="rId7" Type="http://schemas.openxmlformats.org/officeDocument/2006/relationships/worksheet" Target="worksheets/sheet4.xml" /><Relationship Id="rId97" Type="http://schemas.openxmlformats.org/officeDocument/2006/relationships/externalLink" Target="externalLinks/externalLink74.xml" /><Relationship Id="rId71" Type="http://schemas.openxmlformats.org/officeDocument/2006/relationships/externalLink" Target="externalLinks/externalLink48.xml" /><Relationship Id="rId41" Type="http://schemas.openxmlformats.org/officeDocument/2006/relationships/externalLink" Target="externalLinks/externalLink18.xml" /><Relationship Id="rId69" Type="http://schemas.openxmlformats.org/officeDocument/2006/relationships/externalLink" Target="externalLinks/externalLink46.xml" /><Relationship Id="rId111" Type="http://schemas.openxmlformats.org/officeDocument/2006/relationships/externalLink" Target="externalLinks/externalLink88.xml" /><Relationship Id="rId125" Type="http://schemas.openxmlformats.org/officeDocument/2006/relationships/externalLink" Target="externalLinks/externalLink102.xml" /><Relationship Id="rId20" Type="http://schemas.openxmlformats.org/officeDocument/2006/relationships/customXml" Target="../customXml/item1.xml" /><Relationship Id="rId143" Type="http://schemas.openxmlformats.org/officeDocument/2006/relationships/externalLink" Target="externalLinks/externalLink120.xml" /><Relationship Id="rId130" Type="http://schemas.openxmlformats.org/officeDocument/2006/relationships/externalLink" Target="externalLinks/externalLink107.xml" /><Relationship Id="rId127" Type="http://schemas.openxmlformats.org/officeDocument/2006/relationships/externalLink" Target="externalLinks/externalLink104.xml" /><Relationship Id="rId173" Type="http://schemas.openxmlformats.org/officeDocument/2006/relationships/externalLink" Target="externalLinks/externalLink150.xml" /><Relationship Id="rId191" Type="http://schemas.openxmlformats.org/officeDocument/2006/relationships/externalLink" Target="externalLinks/externalLink168.xml" /><Relationship Id="rId67" Type="http://schemas.openxmlformats.org/officeDocument/2006/relationships/externalLink" Target="externalLinks/externalLink44.xml" /><Relationship Id="rId184" Type="http://schemas.openxmlformats.org/officeDocument/2006/relationships/externalLink" Target="externalLinks/externalLink161.xml" /><Relationship Id="rId99" Type="http://schemas.openxmlformats.org/officeDocument/2006/relationships/externalLink" Target="externalLinks/externalLink76.xml" /><Relationship Id="rId73" Type="http://schemas.openxmlformats.org/officeDocument/2006/relationships/externalLink" Target="externalLinks/externalLink50.xml" /><Relationship Id="rId61" Type="http://schemas.openxmlformats.org/officeDocument/2006/relationships/externalLink" Target="externalLinks/externalLink38.xml" /><Relationship Id="rId100" Type="http://schemas.openxmlformats.org/officeDocument/2006/relationships/externalLink" Target="externalLinks/externalLink77.xml" /><Relationship Id="rId121" Type="http://schemas.openxmlformats.org/officeDocument/2006/relationships/externalLink" Target="externalLinks/externalLink98.xml" /><Relationship Id="rId171" Type="http://schemas.openxmlformats.org/officeDocument/2006/relationships/externalLink" Target="externalLinks/externalLink148.xml" /><Relationship Id="rId72" Type="http://schemas.openxmlformats.org/officeDocument/2006/relationships/externalLink" Target="externalLinks/externalLink49.xml" /><Relationship Id="rId77" Type="http://schemas.openxmlformats.org/officeDocument/2006/relationships/externalLink" Target="externalLinks/externalLink54.xml" /><Relationship Id="rId150" Type="http://schemas.openxmlformats.org/officeDocument/2006/relationships/externalLink" Target="externalLinks/externalLink127.xml" /><Relationship Id="rId129" Type="http://schemas.openxmlformats.org/officeDocument/2006/relationships/externalLink" Target="externalLinks/externalLink106.xml" /><Relationship Id="rId92" Type="http://schemas.openxmlformats.org/officeDocument/2006/relationships/externalLink" Target="externalLinks/externalLink69.xml" /><Relationship Id="rId149" Type="http://schemas.openxmlformats.org/officeDocument/2006/relationships/externalLink" Target="externalLinks/externalLink126.xml" /><Relationship Id="rId159" Type="http://schemas.openxmlformats.org/officeDocument/2006/relationships/externalLink" Target="externalLinks/externalLink136.xml" /><Relationship Id="rId124" Type="http://schemas.openxmlformats.org/officeDocument/2006/relationships/externalLink" Target="externalLinks/externalLink101.xml" /><Relationship Id="rId31" Type="http://schemas.openxmlformats.org/officeDocument/2006/relationships/externalLink" Target="externalLinks/externalLink8.xml" /><Relationship Id="rId154" Type="http://schemas.openxmlformats.org/officeDocument/2006/relationships/externalLink" Target="externalLinks/externalLink131.xml" /><Relationship Id="rId123" Type="http://schemas.openxmlformats.org/officeDocument/2006/relationships/externalLink" Target="externalLinks/externalLink100.xml" /><Relationship Id="rId21" Type="http://schemas.openxmlformats.org/officeDocument/2006/relationships/customXml" Target="../customXml/item2.xml" /><Relationship Id="rId162" Type="http://schemas.openxmlformats.org/officeDocument/2006/relationships/externalLink" Target="externalLinks/externalLink139.xml" /><Relationship Id="rId216" Type="http://schemas.openxmlformats.org/officeDocument/2006/relationships/externalLink" Target="externalLinks/externalLink193.xml" /><Relationship Id="rId211" Type="http://schemas.openxmlformats.org/officeDocument/2006/relationships/externalLink" Target="externalLinks/externalLink188.xml" /><Relationship Id="rId199" Type="http://schemas.openxmlformats.org/officeDocument/2006/relationships/externalLink" Target="externalLinks/externalLink176.xml" /><Relationship Id="rId128" Type="http://schemas.openxmlformats.org/officeDocument/2006/relationships/externalLink" Target="externalLinks/externalLink105.xml" /><Relationship Id="rId114" Type="http://schemas.openxmlformats.org/officeDocument/2006/relationships/externalLink" Target="externalLinks/externalLink91.xml" /><Relationship Id="rId155" Type="http://schemas.openxmlformats.org/officeDocument/2006/relationships/externalLink" Target="externalLinks/externalLink132.xml" /><Relationship Id="rId35" Type="http://schemas.openxmlformats.org/officeDocument/2006/relationships/externalLink" Target="externalLinks/externalLink12.xml" /><Relationship Id="rId46" Type="http://schemas.openxmlformats.org/officeDocument/2006/relationships/externalLink" Target="externalLinks/externalLink23.xml" /><Relationship Id="rId190" Type="http://schemas.openxmlformats.org/officeDocument/2006/relationships/externalLink" Target="externalLinks/externalLink167.xml" /><Relationship Id="rId137" Type="http://schemas.openxmlformats.org/officeDocument/2006/relationships/externalLink" Target="externalLinks/externalLink114.xml" /><Relationship Id="rId136" Type="http://schemas.openxmlformats.org/officeDocument/2006/relationships/externalLink" Target="externalLinks/externalLink113.xml" /><Relationship Id="rId151" Type="http://schemas.openxmlformats.org/officeDocument/2006/relationships/externalLink" Target="externalLinks/externalLink128.xml" /><Relationship Id="rId181" Type="http://schemas.openxmlformats.org/officeDocument/2006/relationships/externalLink" Target="externalLinks/externalLink158.xml" /><Relationship Id="rId119" Type="http://schemas.openxmlformats.org/officeDocument/2006/relationships/externalLink" Target="externalLinks/externalLink96.xml" /><Relationship Id="rId88" Type="http://schemas.openxmlformats.org/officeDocument/2006/relationships/externalLink" Target="externalLinks/externalLink65.xml" /><Relationship Id="rId95" Type="http://schemas.openxmlformats.org/officeDocument/2006/relationships/externalLink" Target="externalLinks/externalLink72.xml" /><Relationship Id="rId164" Type="http://schemas.openxmlformats.org/officeDocument/2006/relationships/externalLink" Target="externalLinks/externalLink141.xml" /><Relationship Id="rId157" Type="http://schemas.openxmlformats.org/officeDocument/2006/relationships/externalLink" Target="externalLinks/externalLink134.xml" /><Relationship Id="rId91" Type="http://schemas.openxmlformats.org/officeDocument/2006/relationships/externalLink" Target="externalLinks/externalLink68.xml" /><Relationship Id="rId101" Type="http://schemas.openxmlformats.org/officeDocument/2006/relationships/externalLink" Target="externalLinks/externalLink78.xml" /><Relationship Id="rId104" Type="http://schemas.openxmlformats.org/officeDocument/2006/relationships/externalLink" Target="externalLinks/externalLink81.xml" /><Relationship Id="rId192" Type="http://schemas.openxmlformats.org/officeDocument/2006/relationships/externalLink" Target="externalLinks/externalLink169.xml" /><Relationship Id="rId219" Type="http://schemas.openxmlformats.org/officeDocument/2006/relationships/externalLink" Target="externalLinks/externalLink196.xml" /><Relationship Id="rId17" Type="http://schemas.openxmlformats.org/officeDocument/2006/relationships/worksheet" Target="worksheets/sheet14.xml" /><Relationship Id="rId48" Type="http://schemas.openxmlformats.org/officeDocument/2006/relationships/externalLink" Target="externalLinks/externalLink25.xml" /><Relationship Id="rId179" Type="http://schemas.openxmlformats.org/officeDocument/2006/relationships/externalLink" Target="externalLinks/externalLink156.xml" /><Relationship Id="rId110" Type="http://schemas.openxmlformats.org/officeDocument/2006/relationships/externalLink" Target="externalLinks/externalLink87.xml" /><Relationship Id="rId178" Type="http://schemas.openxmlformats.org/officeDocument/2006/relationships/externalLink" Target="externalLinks/externalLink155.xml" /><Relationship Id="rId198" Type="http://schemas.openxmlformats.org/officeDocument/2006/relationships/externalLink" Target="externalLinks/externalLink175.xml" /><Relationship Id="rId116" Type="http://schemas.openxmlformats.org/officeDocument/2006/relationships/externalLink" Target="externalLinks/externalLink93.xml" /><Relationship Id="rId205" Type="http://schemas.openxmlformats.org/officeDocument/2006/relationships/externalLink" Target="externalLinks/externalLink182.xml" /><Relationship Id="rId11" Type="http://schemas.openxmlformats.org/officeDocument/2006/relationships/worksheet" Target="worksheets/sheet8.xml" /><Relationship Id="rId78" Type="http://schemas.openxmlformats.org/officeDocument/2006/relationships/externalLink" Target="externalLinks/externalLink55.xml" /><Relationship Id="rId208" Type="http://schemas.openxmlformats.org/officeDocument/2006/relationships/externalLink" Target="externalLinks/externalLink185.xml" /><Relationship Id="rId145" Type="http://schemas.openxmlformats.org/officeDocument/2006/relationships/externalLink" Target="externalLinks/externalLink122.xml" /><Relationship Id="rId8" Type="http://schemas.openxmlformats.org/officeDocument/2006/relationships/worksheet" Target="worksheets/sheet5.xml" /><Relationship Id="rId83" Type="http://schemas.openxmlformats.org/officeDocument/2006/relationships/externalLink" Target="externalLinks/externalLink60.xml" /><Relationship Id="rId94" Type="http://schemas.openxmlformats.org/officeDocument/2006/relationships/externalLink" Target="externalLinks/externalLink71.xml" /><Relationship Id="rId183" Type="http://schemas.openxmlformats.org/officeDocument/2006/relationships/externalLink" Target="externalLinks/externalLink160.xml" /><Relationship Id="rId147" Type="http://schemas.openxmlformats.org/officeDocument/2006/relationships/externalLink" Target="externalLinks/externalLink124.xml" /><Relationship Id="rId76" Type="http://schemas.openxmlformats.org/officeDocument/2006/relationships/externalLink" Target="externalLinks/externalLink53.xml" /><Relationship Id="rId144" Type="http://schemas.openxmlformats.org/officeDocument/2006/relationships/externalLink" Target="externalLinks/externalLink121.xml" /><Relationship Id="rId29" Type="http://schemas.openxmlformats.org/officeDocument/2006/relationships/externalLink" Target="externalLinks/externalLink6.xml" /><Relationship Id="rId207" Type="http://schemas.openxmlformats.org/officeDocument/2006/relationships/externalLink" Target="externalLinks/externalLink184.xml" /><Relationship Id="rId63" Type="http://schemas.openxmlformats.org/officeDocument/2006/relationships/externalLink" Target="externalLinks/externalLink40.xml" /><Relationship Id="rId176" Type="http://schemas.openxmlformats.org/officeDocument/2006/relationships/externalLink" Target="externalLinks/externalLink153.xml" /><Relationship Id="rId74" Type="http://schemas.openxmlformats.org/officeDocument/2006/relationships/externalLink" Target="externalLinks/externalLink51.xml" /><Relationship Id="rId96" Type="http://schemas.openxmlformats.org/officeDocument/2006/relationships/externalLink" Target="externalLinks/externalLink73.xml" /><Relationship Id="rId107" Type="http://schemas.openxmlformats.org/officeDocument/2006/relationships/externalLink" Target="externalLinks/externalLink84.xml" /><Relationship Id="rId84" Type="http://schemas.openxmlformats.org/officeDocument/2006/relationships/externalLink" Target="externalLinks/externalLink61.xml" /><Relationship Id="rId206" Type="http://schemas.openxmlformats.org/officeDocument/2006/relationships/externalLink" Target="externalLinks/externalLink183.xml" /><Relationship Id="rId220" Type="http://schemas.openxmlformats.org/officeDocument/2006/relationships/externalLink" Target="externalLinks/externalLink197.xml" /><Relationship Id="rId132" Type="http://schemas.openxmlformats.org/officeDocument/2006/relationships/externalLink" Target="externalLinks/externalLink109.xml" /><Relationship Id="rId79" Type="http://schemas.openxmlformats.org/officeDocument/2006/relationships/externalLink" Target="externalLinks/externalLink56.xml" /><Relationship Id="rId156" Type="http://schemas.openxmlformats.org/officeDocument/2006/relationships/externalLink" Target="externalLinks/externalLink133.xml" /><Relationship Id="rId141" Type="http://schemas.openxmlformats.org/officeDocument/2006/relationships/externalLink" Target="externalLinks/externalLink118.xml" /><Relationship Id="rId49" Type="http://schemas.openxmlformats.org/officeDocument/2006/relationships/externalLink" Target="externalLinks/externalLink26.xml" /><Relationship Id="rId102" Type="http://schemas.openxmlformats.org/officeDocument/2006/relationships/externalLink" Target="externalLinks/externalLink79.xml" /><Relationship Id="rId22" Type="http://schemas.openxmlformats.org/officeDocument/2006/relationships/customXml" Target="../customXml/item3.xml" /><Relationship Id="rId28" Type="http://schemas.openxmlformats.org/officeDocument/2006/relationships/externalLink" Target="externalLinks/externalLink5.xml" /><Relationship Id="rId193" Type="http://schemas.openxmlformats.org/officeDocument/2006/relationships/externalLink" Target="externalLinks/externalLink170.xml" /><Relationship Id="rId2" Type="http://schemas.microsoft.com/office/2017/10/relationships/person" Target="persons/person.xml" /><Relationship Id="rId15" Type="http://schemas.openxmlformats.org/officeDocument/2006/relationships/worksheet" Target="worksheets/sheet12.xml" /><Relationship Id="rId106" Type="http://schemas.openxmlformats.org/officeDocument/2006/relationships/externalLink" Target="externalLinks/externalLink83.xml" /><Relationship Id="rId174" Type="http://schemas.openxmlformats.org/officeDocument/2006/relationships/externalLink" Target="externalLinks/externalLink151.xml" /><Relationship Id="rId75" Type="http://schemas.openxmlformats.org/officeDocument/2006/relationships/externalLink" Target="externalLinks/externalLink52.xml" /><Relationship Id="rId109" Type="http://schemas.openxmlformats.org/officeDocument/2006/relationships/externalLink" Target="externalLinks/externalLink86.xml" /><Relationship Id="rId90" Type="http://schemas.openxmlformats.org/officeDocument/2006/relationships/externalLink" Target="externalLinks/externalLink67.xml" /><Relationship Id="rId66" Type="http://schemas.openxmlformats.org/officeDocument/2006/relationships/externalLink" Target="externalLinks/externalLink43.xml" /><Relationship Id="rId4" Type="http://schemas.openxmlformats.org/officeDocument/2006/relationships/worksheet" Target="worksheets/sheet1.xml" /><Relationship Id="rId37" Type="http://schemas.openxmlformats.org/officeDocument/2006/relationships/externalLink" Target="externalLinks/externalLink14.xml" /><Relationship Id="rId52" Type="http://schemas.openxmlformats.org/officeDocument/2006/relationships/externalLink" Target="externalLinks/externalLink29.xml" /><Relationship Id="rId55" Type="http://schemas.openxmlformats.org/officeDocument/2006/relationships/externalLink" Target="externalLinks/externalLink32.xml" /><Relationship Id="rId177" Type="http://schemas.openxmlformats.org/officeDocument/2006/relationships/externalLink" Target="externalLinks/externalLink154.xml" /><Relationship Id="rId201" Type="http://schemas.openxmlformats.org/officeDocument/2006/relationships/externalLink" Target="externalLinks/externalLink178.xml" /><Relationship Id="rId222" Type="http://schemas.openxmlformats.org/officeDocument/2006/relationships/externalLink" Target="externalLinks/externalLink199.xml" /><Relationship Id="rId138" Type="http://schemas.openxmlformats.org/officeDocument/2006/relationships/externalLink" Target="externalLinks/externalLink115.xml" /><Relationship Id="rId115" Type="http://schemas.openxmlformats.org/officeDocument/2006/relationships/externalLink" Target="externalLinks/externalLink92.xml" /><Relationship Id="rId98" Type="http://schemas.openxmlformats.org/officeDocument/2006/relationships/externalLink" Target="externalLinks/externalLink75.xml" /><Relationship Id="rId70" Type="http://schemas.openxmlformats.org/officeDocument/2006/relationships/externalLink" Target="externalLinks/externalLink47.xml" /><Relationship Id="rId172" Type="http://schemas.openxmlformats.org/officeDocument/2006/relationships/externalLink" Target="externalLinks/externalLink149.xml" /><Relationship Id="rId203" Type="http://schemas.openxmlformats.org/officeDocument/2006/relationships/externalLink" Target="externalLinks/externalLink180.xml" /><Relationship Id="rId5" Type="http://schemas.openxmlformats.org/officeDocument/2006/relationships/worksheet" Target="worksheets/sheet2.xml" /><Relationship Id="rId153" Type="http://schemas.openxmlformats.org/officeDocument/2006/relationships/externalLink" Target="externalLinks/externalLink130.xml" /><Relationship Id="rId60" Type="http://schemas.openxmlformats.org/officeDocument/2006/relationships/externalLink" Target="externalLinks/externalLink37.xml" /><Relationship Id="rId170" Type="http://schemas.openxmlformats.org/officeDocument/2006/relationships/externalLink" Target="externalLinks/externalLink147.xml" /><Relationship Id="rId19" Type="http://schemas.openxmlformats.org/officeDocument/2006/relationships/sharedStrings" Target="sharedStrings.xml" /><Relationship Id="rId194" Type="http://schemas.openxmlformats.org/officeDocument/2006/relationships/externalLink" Target="externalLinks/externalLink171.xml" /><Relationship Id="rId180" Type="http://schemas.openxmlformats.org/officeDocument/2006/relationships/externalLink" Target="externalLinks/externalLink157.xml" /><Relationship Id="rId146" Type="http://schemas.openxmlformats.org/officeDocument/2006/relationships/externalLink" Target="externalLinks/externalLink123.xml" /><Relationship Id="rId25" Type="http://schemas.openxmlformats.org/officeDocument/2006/relationships/externalLink" Target="externalLinks/externalLink2.xml" /><Relationship Id="rId59" Type="http://schemas.openxmlformats.org/officeDocument/2006/relationships/externalLink" Target="externalLinks/externalLink36.xml" /><Relationship Id="rId197" Type="http://schemas.openxmlformats.org/officeDocument/2006/relationships/externalLink" Target="externalLinks/externalLink174.xml" /><Relationship Id="rId195" Type="http://schemas.openxmlformats.org/officeDocument/2006/relationships/externalLink" Target="externalLinks/externalLink172.xml" /><Relationship Id="rId210" Type="http://schemas.openxmlformats.org/officeDocument/2006/relationships/externalLink" Target="externalLinks/externalLink187.xml" /><Relationship Id="rId14" Type="http://schemas.openxmlformats.org/officeDocument/2006/relationships/worksheet" Target="worksheets/sheet11.xml" /><Relationship Id="rId158" Type="http://schemas.openxmlformats.org/officeDocument/2006/relationships/externalLink" Target="externalLinks/externalLink135.xml" /><Relationship Id="rId186" Type="http://schemas.openxmlformats.org/officeDocument/2006/relationships/externalLink" Target="externalLinks/externalLink163.xml" /><Relationship Id="rId86" Type="http://schemas.openxmlformats.org/officeDocument/2006/relationships/externalLink" Target="externalLinks/externalLink63.xml" /><Relationship Id="rId165" Type="http://schemas.openxmlformats.org/officeDocument/2006/relationships/externalLink" Target="externalLinks/externalLink142.xml" /><Relationship Id="rId36" Type="http://schemas.openxmlformats.org/officeDocument/2006/relationships/externalLink" Target="externalLinks/externalLink13.xml" /><Relationship Id="rId187" Type="http://schemas.openxmlformats.org/officeDocument/2006/relationships/externalLink" Target="externalLinks/externalLink164.xml" /><Relationship Id="rId167" Type="http://schemas.openxmlformats.org/officeDocument/2006/relationships/externalLink" Target="externalLinks/externalLink144.xml" /><Relationship Id="rId126" Type="http://schemas.openxmlformats.org/officeDocument/2006/relationships/externalLink" Target="externalLinks/externalLink103.xml" /><Relationship Id="rId24" Type="http://schemas.openxmlformats.org/officeDocument/2006/relationships/externalLink" Target="externalLinks/externalLink1.xml" /><Relationship Id="rId139" Type="http://schemas.openxmlformats.org/officeDocument/2006/relationships/externalLink" Target="externalLinks/externalLink116.xml" /><Relationship Id="rId18" Type="http://schemas.openxmlformats.org/officeDocument/2006/relationships/worksheet" Target="worksheets/sheet15.xml" /><Relationship Id="rId6" Type="http://schemas.openxmlformats.org/officeDocument/2006/relationships/worksheet" Target="worksheets/sheet3.xml" /><Relationship Id="rId122" Type="http://schemas.openxmlformats.org/officeDocument/2006/relationships/externalLink" Target="externalLinks/externalLink99.xml" /><Relationship Id="rId44" Type="http://schemas.openxmlformats.org/officeDocument/2006/relationships/externalLink" Target="externalLinks/externalLink21.xml" /><Relationship Id="rId103" Type="http://schemas.openxmlformats.org/officeDocument/2006/relationships/externalLink" Target="externalLinks/externalLink80.xml" /><Relationship Id="rId16" Type="http://schemas.openxmlformats.org/officeDocument/2006/relationships/worksheet" Target="worksheets/sheet13.xml" /><Relationship Id="rId50" Type="http://schemas.openxmlformats.org/officeDocument/2006/relationships/externalLink" Target="externalLinks/externalLink27.xml" /><Relationship Id="rId54" Type="http://schemas.openxmlformats.org/officeDocument/2006/relationships/externalLink" Target="externalLinks/externalLink31.xml" /><Relationship Id="rId43" Type="http://schemas.openxmlformats.org/officeDocument/2006/relationships/externalLink" Target="externalLinks/externalLink20.xml" /><Relationship Id="rId57" Type="http://schemas.openxmlformats.org/officeDocument/2006/relationships/externalLink" Target="externalLinks/externalLink34.xml" /><Relationship Id="rId202" Type="http://schemas.openxmlformats.org/officeDocument/2006/relationships/externalLink" Target="externalLinks/externalLink179.xml" /><Relationship Id="rId40" Type="http://schemas.openxmlformats.org/officeDocument/2006/relationships/externalLink" Target="externalLinks/externalLink17.xml" /><Relationship Id="rId26" Type="http://schemas.openxmlformats.org/officeDocument/2006/relationships/externalLink" Target="externalLinks/externalLink3.xml" /><Relationship Id="rId163" Type="http://schemas.openxmlformats.org/officeDocument/2006/relationships/externalLink" Target="externalLinks/externalLink140.xml" /><Relationship Id="rId53" Type="http://schemas.openxmlformats.org/officeDocument/2006/relationships/externalLink" Target="externalLinks/externalLink30.xml" /><Relationship Id="rId189" Type="http://schemas.openxmlformats.org/officeDocument/2006/relationships/externalLink" Target="externalLinks/externalLink166.xml" /><Relationship Id="rId47" Type="http://schemas.openxmlformats.org/officeDocument/2006/relationships/externalLink" Target="externalLinks/externalLink24.xml" /><Relationship Id="rId64" Type="http://schemas.openxmlformats.org/officeDocument/2006/relationships/externalLink" Target="externalLinks/externalLink41.xml" /><Relationship Id="rId217" Type="http://schemas.openxmlformats.org/officeDocument/2006/relationships/externalLink" Target="externalLinks/externalLink194.xml" /><Relationship Id="rId9" Type="http://schemas.openxmlformats.org/officeDocument/2006/relationships/worksheet" Target="worksheets/sheet6.xml" /><Relationship Id="rId175" Type="http://schemas.openxmlformats.org/officeDocument/2006/relationships/externalLink" Target="externalLinks/externalLink152.xml" /><Relationship Id="rId185" Type="http://schemas.openxmlformats.org/officeDocument/2006/relationships/externalLink" Target="externalLinks/externalLink162.xml" /><Relationship Id="rId204" Type="http://schemas.openxmlformats.org/officeDocument/2006/relationships/externalLink" Target="externalLinks/externalLink181.xml" /><Relationship Id="rId105" Type="http://schemas.openxmlformats.org/officeDocument/2006/relationships/externalLink" Target="externalLinks/externalLink82.xml" /><Relationship Id="rId34" Type="http://schemas.openxmlformats.org/officeDocument/2006/relationships/externalLink" Target="externalLinks/externalLink11.xml" /><Relationship Id="rId42" Type="http://schemas.openxmlformats.org/officeDocument/2006/relationships/externalLink" Target="externalLinks/externalLink19.xml" /><Relationship Id="rId56" Type="http://schemas.openxmlformats.org/officeDocument/2006/relationships/externalLink" Target="externalLinks/externalLink33.xml" /><Relationship Id="rId30" Type="http://schemas.openxmlformats.org/officeDocument/2006/relationships/externalLink" Target="externalLinks/externalLink7.xml" /><Relationship Id="rId160" Type="http://schemas.openxmlformats.org/officeDocument/2006/relationships/externalLink" Target="externalLinks/externalLink137.xml" /><Relationship Id="rId45" Type="http://schemas.openxmlformats.org/officeDocument/2006/relationships/externalLink" Target="externalLinks/externalLink22.xml" /><Relationship Id="rId168" Type="http://schemas.openxmlformats.org/officeDocument/2006/relationships/externalLink" Target="externalLinks/externalLink145.xml" /><Relationship Id="rId87" Type="http://schemas.openxmlformats.org/officeDocument/2006/relationships/externalLink" Target="externalLinks/externalLink64.xml" /><Relationship Id="rId152" Type="http://schemas.openxmlformats.org/officeDocument/2006/relationships/externalLink" Target="externalLinks/externalLink129.xml" /><Relationship Id="rId33" Type="http://schemas.openxmlformats.org/officeDocument/2006/relationships/externalLink" Target="externalLinks/externalLink10.xml" /><Relationship Id="rId10" Type="http://schemas.openxmlformats.org/officeDocument/2006/relationships/worksheet" Target="worksheets/sheet7.xml" /><Relationship Id="rId68" Type="http://schemas.openxmlformats.org/officeDocument/2006/relationships/externalLink" Target="externalLinks/externalLink45.xml" /><Relationship Id="rId1" Type="http://schemas.openxmlformats.org/officeDocument/2006/relationships/theme" Target="theme/theme1.xml" /><Relationship Id="rId188" Type="http://schemas.openxmlformats.org/officeDocument/2006/relationships/externalLink" Target="externalLinks/externalLink165.xml" /><Relationship Id="rId62" Type="http://schemas.openxmlformats.org/officeDocument/2006/relationships/externalLink" Target="externalLinks/externalLink39.xml" /><Relationship Id="rId108" Type="http://schemas.openxmlformats.org/officeDocument/2006/relationships/externalLink" Target="externalLinks/externalLink85.xml" /><Relationship Id="rId224" Type="http://schemas.openxmlformats.org/officeDocument/2006/relationships/calcChain" Target="calcChain.xml" /><Relationship Id="rId113" Type="http://schemas.openxmlformats.org/officeDocument/2006/relationships/externalLink" Target="externalLinks/externalLink90.xml" /><Relationship Id="rId200" Type="http://schemas.openxmlformats.org/officeDocument/2006/relationships/externalLink" Target="externalLinks/externalLink177.xml" /><Relationship Id="rId27" Type="http://schemas.openxmlformats.org/officeDocument/2006/relationships/externalLink" Target="externalLinks/externalLink4.xml" /><Relationship Id="rId209" Type="http://schemas.openxmlformats.org/officeDocument/2006/relationships/externalLink" Target="externalLinks/externalLink186.xml" /><Relationship Id="rId212" Type="http://schemas.openxmlformats.org/officeDocument/2006/relationships/externalLink" Target="externalLinks/externalLink189.xml" /><Relationship Id="rId82" Type="http://schemas.openxmlformats.org/officeDocument/2006/relationships/externalLink" Target="externalLinks/externalLink59.xml" /><Relationship Id="rId142" Type="http://schemas.openxmlformats.org/officeDocument/2006/relationships/externalLink" Target="externalLinks/externalLink119.xml" /><Relationship Id="rId131" Type="http://schemas.openxmlformats.org/officeDocument/2006/relationships/externalLink" Target="externalLinks/externalLink108.xml" /><Relationship Id="rId214" Type="http://schemas.openxmlformats.org/officeDocument/2006/relationships/externalLink" Target="externalLinks/externalLink191.xml" /><Relationship Id="rId65" Type="http://schemas.openxmlformats.org/officeDocument/2006/relationships/externalLink" Target="externalLinks/externalLink42.xml" /><Relationship Id="rId133" Type="http://schemas.openxmlformats.org/officeDocument/2006/relationships/externalLink" Target="externalLinks/externalLink110.xml" /><Relationship Id="rId148" Type="http://schemas.openxmlformats.org/officeDocument/2006/relationships/externalLink" Target="externalLinks/externalLink125.xml" /><Relationship Id="rId215" Type="http://schemas.openxmlformats.org/officeDocument/2006/relationships/externalLink" Target="externalLinks/externalLink192.xml" /><Relationship Id="rId135" Type="http://schemas.openxmlformats.org/officeDocument/2006/relationships/externalLink" Target="externalLinks/externalLink112.xml" /><Relationship Id="rId166" Type="http://schemas.openxmlformats.org/officeDocument/2006/relationships/externalLink" Target="externalLinks/externalLink143.xml" /><Relationship Id="rId85" Type="http://schemas.openxmlformats.org/officeDocument/2006/relationships/externalLink" Target="externalLinks/externalLink6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/Usuarios/ADMINIST/CONTADUR/EXCEL/BALANCE%20MARZO%2005/CACTUS/Cactus%20armado%20bce%2003-05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Pac43091\mazda\Mazda\Final2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01\users\IPI%20trimestral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/ADMINIST/CONTADUR/EXCEL/BALANCE%20JUNIO%2004/CRESUD/BCE%20PUBLICACION/ARMADO/CRESUD%20CONSO%2006.04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Control%20de%20Gestion/Comun%20Control%20de%20Gestion/1-%20Vinculadas/1-%20Vinculadas%20Agro/1-a.%20Cactus/May%202010%20Report%20Carnes%20Pampeanas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/Comun%20Planeamiento%20y%20Control%20de%20Gestion/Rent%20Roll/Rent%20Roll/Rent%20Roll%20originales/2007/Rent%20Roll%200711/Rent%20Roll%200702%20sin%20ex%20locales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TODOS/Valuaci&#243;n/Valuaci&#243;n%202015/Pedidos%20Especiales/Malls/Valuaci&#243;n%202014/Pedidos%20Especiales/Malls/Simon%20Properties/Valuaci&#243;n%202011/Automatizacion%20Overview/xcsf.xlsm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Guto\artigos\Apres\Apres.xls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%202010-2011.xls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Documents%20and%20Settings/vsavon/Desktop/Copia%20de%20Proyecciones%20Shoppings%20-%20v8.xlsx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 /></Relationships>
</file>

<file path=xl/externalLinks/_rels/externalLink7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 /></Relationships>
</file>

<file path=xl/externalLinks/_rels/externalLink7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 /></Relationships>
</file>

<file path=xl/externalLinks/_rels/externalLink7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 /></Relationships>
</file>

<file path=xl/externalLinks/_rels/externalLink7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 /></Relationships>
</file>

<file path=xl/externalLinks/_rels/externalLink7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 /></Relationships>
</file>

<file path=xl/externalLinks/_rels/externalLink77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 /></Relationships>
</file>

<file path=xl/externalLinks/_rels/externalLink7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 /></Relationships>
</file>

<file path=xl/externalLinks/_rels/externalLink7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 /></Relationships>
</file>

<file path=xl/externalLinks/_rels/externalLink8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 /></Relationships>
</file>

<file path=xl/externalLinks/_rels/externalLink8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 /></Relationships>
</file>

<file path=xl/externalLinks/_rels/externalLink8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 /></Relationships>
</file>

<file path=xl/externalLinks/_rels/externalLink8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 /></Relationships>
</file>

<file path=xl/externalLinks/_rels/externalLink8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 /></Relationships>
</file>

<file path=xl/externalLinks/_rels/externalLink8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 /></Relationships>
</file>

<file path=xl/externalLinks/_rels/externalLink8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 /></Relationships>
</file>

<file path=xl/externalLinks/_rels/externalLink8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 /></Relationships>
</file>

<file path=xl/externalLinks/_rels/externalLink8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 /></Relationships>
</file>

<file path=xl/externalLinks/_rels/externalLink8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 /></Relationships>
</file>

<file path=xl/externalLinks/_rels/externalLink9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 /></Relationships>
</file>

<file path=xl/externalLinks/_rels/externalLink91.xml.rels><?xml version="1.0" encoding="UTF-8" standalone="yes"?><Relationships xmlns="http://schemas.openxmlformats.org/package/2006/relationships"><Relationship Id="rId1" Type="http://schemas.openxmlformats.org/officeDocument/2006/relationships/externalLinkPath" Target="/TODOS/Valuaci&#243;n/Valuaci&#243;n%202015/Tablero%20de%20Control%20Finanzas/Posiciones%20Grupo%2006-07-2015.xls" TargetMode="External" /></Relationships>
</file>

<file path=xl/externalLinks/_rels/externalLink9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 /></Relationships>
</file>

<file path=xl/externalLinks/_rels/externalLink9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 /></Relationships>
</file>

<file path=xl/externalLinks/_rels/externalLink9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 /></Relationships>
</file>

<file path=xl/externalLinks/_rels/externalLink9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0999rev%20bs.%20uso.xls" TargetMode="External" /></Relationships>
</file>

<file path=xl/externalLinks/_rels/externalLink9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 /></Relationships>
</file>

<file path=xl/externalLinks/_rels/externalLink9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 /></Relationships>
</file>

<file path=xl/externalLinks/_rels/externalLink98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 /></Relationships>
</file>

<file path=xl/externalLinks/_rels/externalLink9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 /></Relationships>
</file>

<file path=xl/externalLinks/_rels/externalLink10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 /></Relationships>
</file>

<file path=xl/externalLinks/_rels/externalLink10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 /></Relationships>
</file>

<file path=xl/externalLinks/_rels/externalLink10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 /></Relationships>
</file>

<file path=xl/externalLinks/_rels/externalLink10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 /></Relationships>
</file>

<file path=xl/externalLinks/_rels/externalLink10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 /></Relationships>
</file>

<file path=xl/externalLinks/_rels/externalLink105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analisis%20de%20negocios/Particulares/Mhyai/Eliane%20-%20Avalia&#231;&#227;o%20da%20Empresa%20-%20FINAL.xls" TargetMode="External" /></Relationships>
</file>

<file path=xl/externalLinks/_rels/externalLink10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 /></Relationships>
</file>

<file path=xl/externalLinks/_rels/externalLink107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Planeamiento/Planeamiento%20Cresud/Valuation%20consolidado-%20CRESUD14.xlsx" TargetMode="External" /></Relationships>
</file>

<file path=xl/externalLinks/_rels/externalLink108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602%20Bienes%20de%20Uso" TargetMode="External" /></Relationships>
</file>

<file path=xl/externalLinks/_rels/externalLink10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 /></Relationships>
</file>

<file path=xl/externalLinks/_rels/externalLink1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 /></Relationships>
</file>

<file path=xl/externalLinks/_rels/externalLink1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 /></Relationships>
</file>

<file path=xl/externalLinks/_rels/externalLink1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 /></Relationships>
</file>

<file path=xl/externalLinks/_rels/externalLink11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 /></Relationships>
</file>

<file path=xl/externalLinks/_rels/externalLink1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 /></Relationships>
</file>

<file path=xl/externalLinks/_rels/externalLink115.xml.rels><?xml version="1.0" encoding="UTF-8" standalone="yes"?><Relationships xmlns="http://schemas.openxmlformats.org/package/2006/relationships"><Relationship Id="rId1" Type="http://schemas.openxmlformats.org/officeDocument/2006/relationships/externalLinkPath" Target="/TODOS/Valuaci&#243;n/An&#225;lisis%20Financiero%20y%20Nuevos%20Negocios/Valuaci&#243;n%20de%20Activos/Valuaci&#243;n%20Activos%20al%2030.06.2016/Armado%20IRSA%20CP%20Consolidado%2006-2016%20v4.xlsx" TargetMode="External" /></Relationships>
</file>

<file path=xl/externalLinks/_rels/externalLink1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 /></Relationships>
</file>

<file path=xl/externalLinks/_rels/externalLink1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 /></Relationships>
</file>

<file path=xl/externalLinks/_rels/externalLink118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 /></Relationships>
</file>

<file path=xl/externalLinks/_rels/externalLink119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 /></Relationships>
</file>

<file path=xl/externalLinks/_rels/externalLink12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 /></Relationships>
</file>

<file path=xl/externalLinks/_rels/externalLink12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 /></Relationships>
</file>

<file path=xl/externalLinks/_rels/externalLink1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 /></Relationships>
</file>

<file path=xl/externalLinks/_rels/externalLink1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 /></Relationships>
</file>

<file path=xl/externalLinks/_rels/externalLink1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STRAD\Baldo\CG\DIEN02.PRN" TargetMode="External" /></Relationships>
</file>

<file path=xl/externalLinks/_rels/externalLink125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 /></Relationships>
</file>

<file path=xl/externalLinks/_rels/externalLink1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 /></Relationships>
</file>

<file path=xl/externalLinks/_rels/externalLink127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sd%20ncbxnbcxncxn" TargetMode="External" /></Relationships>
</file>

<file path=xl/externalLinks/_rels/externalLink128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 /></Relationships>
</file>

<file path=xl/externalLinks/_rels/externalLink1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 /></Relationships>
</file>

<file path=xl/externalLinks/_rels/externalLink13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 /></Relationships>
</file>

<file path=xl/externalLinks/_rels/externalLink131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analisis%20de%20negocios/Projetos%20em%20Andamento/Eliane/Avalia&#231;&#227;o/Eliane%20-%20Avalia&#231;&#227;o%20da%20Empresa%20-%20FINAL.xls" TargetMode="External" /></Relationships>
</file>

<file path=xl/externalLinks/_rels/externalLink1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 /></Relationships>
</file>

<file path=xl/externalLinks/_rels/externalLink1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leonardo\VNRvscosto01.xls" TargetMode="External" /></Relationships>
</file>

<file path=xl/externalLinks/_rels/externalLink134.xml.rels><?xml version="1.0" encoding="UTF-8" standalone="yes"?><Relationships xmlns="http://schemas.openxmlformats.org/package/2006/relationships"><Relationship Id="rId1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" TargetMode="External" /></Relationships>
</file>

<file path=xl/externalLinks/_rels/externalLink1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WINDOWS\TEMP\TAKSIV99.XLS" TargetMode="External" /></Relationships>
</file>

<file path=xl/externalLinks/_rels/externalLink1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 /></Relationships>
</file>

<file path=xl/externalLinks/_rels/externalLink1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 /></Relationships>
</file>

<file path=xl/externalLinks/_rels/externalLink1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 /></Relationships>
</file>

<file path=xl/externalLinks/_rels/externalLink139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 /></Relationships>
</file>

<file path=xl/externalLinks/_rels/externalLink1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bin\RoX\RAMXL.xla" TargetMode="External" /></Relationships>
</file>

<file path=xl/externalLinks/_rels/externalLink1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 /></Relationships>
</file>

<file path=xl/externalLinks/_rels/externalLink14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 /></Relationships>
</file>

<file path=xl/externalLinks/_rels/externalLink143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planeamiento%20y%20control%20de%20gestion%20apsa/Control%20de%20Gestion/Comun%20Control%20de%20Gestion/3-%20Real%20Estate/1-%20IRSA/3-m.%20Informes%20de%20Renta/EJERCICIO%202009/INFORME%20Marzo%202009.xls" TargetMode="External" /></Relationships>
</file>

<file path=xl/externalLinks/_rels/externalLink1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 /></Relationships>
</file>

<file path=xl/externalLinks/_rels/externalLink14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 /></Relationships>
</file>

<file path=xl/externalLinks/_rels/externalLink1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 /></Relationships>
</file>

<file path=xl/externalLinks/_rels/externalLink147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 /></Relationships>
</file>

<file path=xl/externalLinks/_rels/externalLink1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 /></Relationships>
</file>

<file path=xl/externalLinks/_rels/externalLink149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 /></Relationships>
</file>

<file path=xl/externalLinks/_rels/externalLink1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 /></Relationships>
</file>

<file path=xl/externalLinks/_rels/externalLink15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 /></Relationships>
</file>

<file path=xl/externalLinks/_rels/externalLink1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 /></Relationships>
</file>

<file path=xl/externalLinks/_rels/externalLink1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 /></Relationships>
</file>

<file path=xl/externalLinks/_rels/externalLink15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 /></Relationships>
</file>

<file path=xl/externalLinks/_rels/externalLink15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 /></Relationships>
</file>

<file path=xl/externalLinks/_rels/externalLink1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 /></Relationships>
</file>

<file path=xl/externalLinks/_rels/externalLink157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 /></Relationships>
</file>

<file path=xl/externalLinks/_rels/externalLink1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 /></Relationships>
</file>

<file path=xl/externalLinks/_rels/externalLink1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 /></Relationships>
</file>

<file path=xl/externalLinks/_rels/externalLink16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 /></Relationships>
</file>

<file path=xl/externalLinks/_rels/externalLink16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 /></Relationships>
</file>

<file path=xl/externalLinks/_rels/externalLink16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 /></Relationships>
</file>

<file path=xl/externalLinks/_rels/externalLink16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 /></Relationships>
</file>

<file path=xl/externalLinks/_rels/externalLink16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 /></Relationships>
</file>

<file path=xl/externalLinks/_rels/externalLink165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 /></Relationships>
</file>

<file path=xl/externalLinks/_rels/externalLink166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 /></Relationships>
</file>

<file path=xl/externalLinks/_rels/externalLink167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 /></Relationships>
</file>

<file path=xl/externalLinks/_rels/externalLink168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 /></Relationships>
</file>

<file path=xl/externalLinks/_rels/externalLink169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 /></Relationships>
</file>

<file path=xl/externalLinks/_rels/externalLink1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 /></Relationships>
</file>

<file path=xl/externalLinks/_rels/externalLink171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 /></Relationships>
</file>

<file path=xl/externalLinks/_rels/externalLink172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 /></Relationships>
</file>

<file path=xl/externalLinks/_rels/externalLink173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 /></Relationships>
</file>

<file path=xl/externalLinks/_rels/externalLink174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 /></Relationships>
</file>

<file path=xl/externalLinks/_rels/externalLink17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 /></Relationships>
</file>

<file path=xl/externalLinks/_rels/externalLink176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 /></Relationships>
</file>

<file path=xl/externalLinks/_rels/externalLink177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 /></Relationships>
</file>

<file path=xl/externalLinks/_rels/externalLink17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 /></Relationships>
</file>

<file path=xl/externalLinks/_rels/externalLink17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 /></Relationships>
</file>

<file path=xl/externalLinks/_rels/externalLink180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8821%20Dif%20de%20cambio" TargetMode="External" /></Relationships>
</file>

<file path=xl/externalLinks/_rels/externalLink181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 /></Relationships>
</file>

<file path=xl/externalLinks/_rels/externalLink18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 /></Relationships>
</file>

<file path=xl/externalLinks/_rels/externalLink183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 /></Relationships>
</file>

<file path=xl/externalLinks/_rels/externalLink18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 /></Relationships>
</file>

<file path=xl/externalLinks/_rels/externalLink185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 /></Relationships>
</file>

<file path=xl/externalLinks/_rels/externalLink18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 /></Relationships>
</file>

<file path=xl/externalLinks/_rels/externalLink18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 /></Relationships>
</file>

<file path=xl/externalLinks/_rels/externalLink188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 /></Relationships>
</file>

<file path=xl/externalLinks/_rels/externalLink189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 /></Relationships>
</file>

<file path=xl/externalLinks/_rels/externalLink190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 /></Relationships>
</file>

<file path=xl/externalLinks/_rels/externalLink191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 /></Relationships>
</file>

<file path=xl/externalLinks/_rels/externalLink192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 /></Relationships>
</file>

<file path=xl/externalLinks/_rels/externalLink193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 /></Relationships>
</file>

<file path=xl/externalLinks/_rels/externalLink19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 /></Relationships>
</file>

<file path=xl/externalLinks/_rels/externalLink195.xml.rels><?xml version="1.0" encoding="UTF-8" standalone="yes"?>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 /></Relationships>
</file>

<file path=xl/externalLinks/_rels/externalLink196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 /></Relationships>
</file>

<file path=xl/externalLinks/_rels/externalLink197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&#1499;&#1505;&#1508;&#1497;&#1501;/&#1490;&#1497;&#1488;/Cmm2000/monthly%20report/&#1491;&#1493;&#1495;&#1493;&#1514;%20&#1497;&#1513;&#1504;&#1497;&#1501;/2000/LCMM797.XLS" TargetMode="External" /></Relationships>
</file>

<file path=xl/externalLinks/_rels/externalLink19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 /></Relationships>
</file>

<file path=xl/externalLinks/_rels/externalLink199.xml.rels><?xml version="1.0" encoding="UTF-8" standalone="yes"?><Relationships xmlns="http://schemas.openxmlformats.org/package/2006/relationships"><Relationship Id="rId1" Type="http://schemas.openxmlformats.org/officeDocument/2006/relationships/externalLinkPath" Target="/Planeamiento/&#1499;&#1505;&#1508;&#1497;&#1501;/&#1490;&#1497;&#1488;/Cmm2000/monthly%20report/&#1491;&#1493;&#1495;&#1493;&#1514;%20&#1497;&#1513;&#1504;&#1497;&#1501;/1997/LCMM797.XLS" TargetMode="External" /></Relationships>
</file>

<file path=xl/externalLinks/_rels/externalLink20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WINDOWS\TEMP\1999\Sm01_99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</v>
          </cell>
        </row>
        <row r="6">
          <cell r="Z6">
            <v>1.0331</v>
          </cell>
        </row>
        <row r="7">
          <cell r="Z7">
            <v>1.031</v>
          </cell>
        </row>
        <row r="8">
          <cell r="Z8">
            <v>1.0044</v>
          </cell>
        </row>
        <row r="9">
          <cell r="Z9">
            <v>1.0014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</v>
          </cell>
        </row>
      </sheetData>
      <sheetData sheetId="4"/>
      <sheetData sheetId="5">
        <row r="5">
          <cell r="Z5">
            <v>1.0295</v>
          </cell>
        </row>
      </sheetData>
      <sheetData sheetId="6"/>
      <sheetData sheetId="7">
        <row r="5">
          <cell r="Z5">
            <v>1.0295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2563.93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-592.06</v>
          </cell>
        </row>
        <row r="119">
          <cell r="A119" t="str">
            <v>4522000001</v>
          </cell>
          <cell r="J119">
            <v>-80819.71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</v>
          </cell>
        </row>
        <row r="150">
          <cell r="A150" t="str">
            <v>4522000001</v>
          </cell>
          <cell r="J150">
            <v>-18.4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-140.73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FINANCIERO"/>
      <sheetName val="Route, Volume &amp; Margin"/>
      <sheetName val="a1 - income statement"/>
      <sheetName val="B1__ESF"/>
      <sheetName val="B3__Notas_ESF"/>
      <sheetName val="cc"/>
      <sheetName val="Datos"/>
      <sheetName val="A"/>
      <sheetName val="ANEXO_&quot;A&quot;_AXI5"/>
      <sheetName val="CALAMORT_AXI5"/>
      <sheetName val="CALAMORT_HIST5"/>
      <sheetName val="ANEXO_&quot;A&quot;_HISTORICO5"/>
      <sheetName val="PREV_98_MANDADA_REAL_ENE-FEB5"/>
      <sheetName val="MACRO_PARA_MOVDIR5"/>
      <sheetName val="MACRO_PARA_CTA_EXPLOTACION5"/>
      <sheetName val="DAR_FORMATO5"/>
      <sheetName val="MACRO_PARA_AXI5"/>
      <sheetName val="MACRO_PARA_IIBB5"/>
      <sheetName val="CTF_20045"/>
      <sheetName val="Cross_Bdr4"/>
      <sheetName val="Cycle_Time_Graph4"/>
      <sheetName val="A_Distribuir4"/>
      <sheetName val="ESP_SAP3"/>
      <sheetName val="Resumen_INC2"/>
      <sheetName val="1__Analítico2"/>
      <sheetName val="BASE_1706"/>
      <sheetName val="Linha_do_Tempo_do_Projeto"/>
      <sheetName val="Hoja_Llave"/>
      <sheetName val="Driver_Data_B2022 (2)"/>
      <sheetName val="Master"/>
      <sheetName val="IMPACopc5A"/>
      <sheetName val="BCE"/>
      <sheetName val="Report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51187.820799865</v>
          </cell>
        </row>
        <row r="38">
          <cell r="D38">
            <v>232203.874012032</v>
          </cell>
        </row>
        <row r="39">
          <cell r="D39">
            <v>283391.694811897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44835.3180006369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</v>
          </cell>
        </row>
        <row r="46">
          <cell r="D46">
            <v>97893.7074249714</v>
          </cell>
        </row>
        <row r="47">
          <cell r="D47">
            <v>23886.064611693</v>
          </cell>
        </row>
        <row r="48">
          <cell r="D48">
            <v>960.337269838969</v>
          </cell>
        </row>
        <row r="49">
          <cell r="D49">
            <v>168309.630112828</v>
          </cell>
        </row>
        <row r="50">
          <cell r="D50">
            <v>0</v>
          </cell>
        </row>
        <row r="51">
          <cell r="D51">
            <v>168309.630112828</v>
          </cell>
        </row>
        <row r="52">
          <cell r="D52" t="str">
            <v>-</v>
          </cell>
        </row>
        <row r="53">
          <cell r="D53">
            <v>115082.06469907</v>
          </cell>
        </row>
        <row r="54">
          <cell r="D54" t="str">
            <v>-</v>
          </cell>
        </row>
        <row r="55">
          <cell r="D55">
            <v>67709.1616775557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  <sheetName val="EOAF_03-02_AxI"/>
      <sheetName val="BALANCE_RESUMIDO"/>
      <sheetName val="bs__de_uso"/>
      <sheetName val="3.INPUT ACT"/>
      <sheetName val="promes"/>
      <sheetName val="gan-3|1 prev inc"/>
      <sheetName val="Fig3"/>
      <sheetName val="Fig4"/>
      <sheetName val="clean"/>
      <sheetName val="BuilupInic"/>
      <sheetName val="analisis 1-01 a 6-01"/>
      <sheetName val="B"/>
      <sheetName val="0| LIV GERA (PBC)"/>
      <sheetName val="ESP_SAP_20093"/>
      <sheetName val="SAP_20103"/>
      <sheetName val="Tributos_diferidos_Conso3"/>
      <sheetName val="Tributos_diferidos_aging_ANG3"/>
      <sheetName val="Tributos_diferidos_aging_UMA3"/>
      <sheetName val="Emprestimos_aging_C3"/>
      <sheetName val="MAQ_Y_EQ_-ROS_3"/>
      <sheetName val="Current_Book_to_Tax3"/>
      <sheetName val="NOTA_1-2-33"/>
      <sheetName val="Comp_x_Hotel_x_Semana3"/>
      <sheetName val="bandas_ene20103"/>
      <sheetName val="apertura_de_gastos3"/>
      <sheetName val="6120_VAT__WHT_GL_Accounts_WHT_2"/>
      <sheetName val="Pivot_table_maker2"/>
      <sheetName val="Sumas y Saldos"/>
      <sheetName val="INDICE-TR"/>
      <sheetName val="DOH"/>
      <sheetName val="NOV"/>
      <sheetName val="IRR_sponsor1"/>
      <sheetName val="ACM_IMPUESTOS1"/>
      <sheetName val="Labour_Summary"/>
      <sheetName val="EEFF HISTORICOS "/>
      <sheetName val="Cover"/>
      <sheetName val="BG DIC 2002"/>
      <sheetName val="Base"/>
      <sheetName val="4-RCDP-2001"/>
      <sheetName val="c_r_b"/>
      <sheetName val="TOTAL BCAS"/>
      <sheetName val="Pnl-10"/>
      <sheetName val="20"/>
      <sheetName val="3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F-8(FSA)"/>
      <sheetName val="L"/>
      <sheetName val="M MM"/>
      <sheetName val="10"/>
      <sheetName val="30a"/>
      <sheetName val="30-Note"/>
      <sheetName val="U-2"/>
      <sheetName val="DEF 2004"/>
      <sheetName val="C-VI-4C (Gts Admon)"/>
      <sheetName val="Base de Datos"/>
      <sheetName val="Cifras Año Anterior"/>
      <sheetName val="Inicio"/>
      <sheetName val="C-VI-4B (Gts Fijos)"/>
      <sheetName val="Cifras Presupuesto"/>
      <sheetName val="C-VI-4A (Gts Variables)"/>
      <sheetName val="A Distribuir"/>
      <sheetName val="Workings-AUD"/>
      <sheetName val="TYQ"/>
      <sheetName val="1"/>
      <sheetName val="16"/>
      <sheetName val="50"/>
      <sheetName val="Pallet_info7"/>
      <sheetName val="Holdings_Revenue7"/>
      <sheetName val="Pallet_Volume7"/>
      <sheetName val="Cycle_Time_info7"/>
      <sheetName val="Cycle_Time_Graph7"/>
      <sheetName val="Financial_Info7"/>
      <sheetName val="Ret_&amp;_Iss_info7"/>
      <sheetName val="__7"/>
      <sheetName val="___7"/>
      <sheetName val="Cross_Bdr7"/>
      <sheetName val="Print_Ret_to_iss_&amp;_Cross_Bdr7"/>
      <sheetName val="Print_Sales_N_A_&amp;_EVA7"/>
      <sheetName val="Print_Work_Cap_&amp;_Debt_Tot_Ass7"/>
      <sheetName val="Print_Times_Int_Earn_&amp;_Net_Pro7"/>
      <sheetName val="MAQ_Y_EQ_-ROS_4"/>
      <sheetName val="Tributos_diferidos_Conso4"/>
      <sheetName val="Tributos_diferidos_aging_ANG4"/>
      <sheetName val="Tributos_diferidos_aging_UMA4"/>
      <sheetName val="Emprestimos_aging_C4"/>
      <sheetName val="ESP_SAP_20094"/>
      <sheetName val="SAP_20104"/>
      <sheetName val="Comp_x_Hotel_x_Semana4"/>
      <sheetName val="Current_Book_to_Tax4"/>
      <sheetName val="NOTA_1-2-34"/>
      <sheetName val="apertura_de_gastos4"/>
      <sheetName val="bandas_ene20104"/>
      <sheetName val="6120_VAT__WHT_GL_Accounts_WHT_3"/>
      <sheetName val="Pivot_table_maker3"/>
      <sheetName val="FS_C_V2"/>
      <sheetName val="762-9|4_Julius_Bar_Inv2"/>
      <sheetName val="Pallet_info8"/>
      <sheetName val="Holdings_Revenue8"/>
      <sheetName val="Pallet_Volume8"/>
      <sheetName val="Cycle_Time_info8"/>
      <sheetName val="Cycle_Time_Graph8"/>
      <sheetName val="Financial_Info8"/>
      <sheetName val="Ret_&amp;_Iss_info8"/>
      <sheetName val="__8"/>
      <sheetName val="___8"/>
      <sheetName val="Cross_Bdr8"/>
      <sheetName val="Print_Ret_to_iss_&amp;_Cross_Bdr8"/>
      <sheetName val="Print_Sales_N_A_&amp;_EVA8"/>
      <sheetName val="Print_Work_Cap_&amp;_Debt_Tot_Ass8"/>
      <sheetName val="Print_Times_Int_Earn_&amp;_Net_Pro8"/>
      <sheetName val="MAQ_Y_EQ_-ROS_5"/>
      <sheetName val="ESP_SAP_20095"/>
      <sheetName val="SAP_20105"/>
      <sheetName val="Tributos_diferidos_Conso5"/>
      <sheetName val="Tributos_diferidos_aging_ANG5"/>
      <sheetName val="Tributos_diferidos_aging_UMA5"/>
      <sheetName val="Emprestimos_aging_C5"/>
      <sheetName val="NOTA_1-2-35"/>
      <sheetName val="Current_Book_to_Tax5"/>
      <sheetName val="Comp_x_Hotel_x_Semana5"/>
      <sheetName val="bandas_ene20105"/>
      <sheetName val="apertura_de_gastos5"/>
      <sheetName val="6120_VAT__WHT_GL_Accounts_WHT_4"/>
      <sheetName val="Pivot_table_maker4"/>
      <sheetName val="Deuda_Bancaria_(2)2"/>
      <sheetName val="Tablas_Gráficos2"/>
      <sheetName val="Bridge_Resultado2"/>
      <sheetName val="Bridge_Ventas2"/>
      <sheetName val="FS_C_V3"/>
      <sheetName val="ESP_SAP2"/>
      <sheetName val="762-9|4_Julius_Bar_Inv3"/>
      <sheetName val="3__Evol__Susc_2"/>
      <sheetName val="DOH_TOTAL2"/>
      <sheetName val="ADD_PL_MONTHLY2"/>
      <sheetName val="ADC_PL_MONTHLY2"/>
      <sheetName val="HO_Marketing2"/>
      <sheetName val="IRR_sponsor2"/>
      <sheetName val="EOAF_03-02_AxI1"/>
      <sheetName val="BALANCE_RESUMIDO1"/>
      <sheetName val="ACM_IMPUESTOS2"/>
      <sheetName val="Ventas__11-20182"/>
      <sheetName val="Compras__11-20182"/>
      <sheetName val="bs__de_uso1"/>
      <sheetName val="DR4_Pop_1Q04"/>
      <sheetName val="art64_cons"/>
      <sheetName val="OTR_CRED_"/>
      <sheetName val="Sumas_y_Saldos"/>
      <sheetName val="Cross_Bdr9"/>
      <sheetName val="Cycle_Time_Graph9"/>
      <sheetName val="Pallet_info9"/>
      <sheetName val="Holdings_Revenue9"/>
      <sheetName val="Pallet_Volume9"/>
      <sheetName val="Cycle_Time_info9"/>
      <sheetName val="Financial_Info9"/>
      <sheetName val="Ret_&amp;_Iss_info9"/>
      <sheetName val="__9"/>
      <sheetName val="___9"/>
      <sheetName val="Print_Ret_to_iss_&amp;_Cross_Bdr9"/>
      <sheetName val="Print_Sales_N_A_&amp;_EVA9"/>
      <sheetName val="Print_Work_Cap_&amp;_Debt_Tot_Ass9"/>
      <sheetName val="Print_Times_Int_Earn_&amp;_Net_Pro9"/>
      <sheetName val="MAQ_Y_EQ_-ROS_6"/>
      <sheetName val="ESP_SAP_20096"/>
      <sheetName val="SAP_20106"/>
      <sheetName val="Tributos_diferidos_Conso6"/>
      <sheetName val="Tributos_diferidos_aging_ANG6"/>
      <sheetName val="Tributos_diferidos_aging_UMA6"/>
      <sheetName val="Emprestimos_aging_C6"/>
      <sheetName val="NOTA_1-2-36"/>
      <sheetName val="Current_Book_to_Tax6"/>
      <sheetName val="Comp_x_Hotel_x_Semana6"/>
      <sheetName val="bandas_ene20106"/>
      <sheetName val="apertura_de_gastos6"/>
      <sheetName val="6120_VAT__WHT_GL_Accounts_WHT_5"/>
      <sheetName val="Pivot_table_maker5"/>
      <sheetName val="Deuda_Bancaria_(2)3"/>
      <sheetName val="Tablas_Gráficos3"/>
      <sheetName val="Bridge_Resultado3"/>
      <sheetName val="Bridge_Ventas3"/>
      <sheetName val="FS_C_V4"/>
      <sheetName val="ESP_SAP3"/>
      <sheetName val="762-9|4_Julius_Bar_Inv4"/>
      <sheetName val="3__Evol__Susc_3"/>
      <sheetName val="DOH_TOTAL3"/>
      <sheetName val="ADD_PL_MONTHLY3"/>
      <sheetName val="ADC_PL_MONTHLY3"/>
      <sheetName val="HO_Marketing3"/>
      <sheetName val="IRR_sponsor3"/>
      <sheetName val="EOAF_03-02_AxI2"/>
      <sheetName val="BALANCE_RESUMIDO2"/>
      <sheetName val="ACM_IMPUESTOS3"/>
      <sheetName val="Ventas__11-20183"/>
      <sheetName val="Compras__11-20183"/>
      <sheetName val="bs__de_uso2"/>
      <sheetName val="DR4_Pop_1Q041"/>
      <sheetName val="art64_cons1"/>
      <sheetName val="c_r_b1"/>
      <sheetName val="Labour_Summary1"/>
      <sheetName val="OTR_CRED_1"/>
      <sheetName val="Sumas_y_Saldos1"/>
      <sheetName val="maerev"/>
      <sheetName val="REFERENCIADO"/>
      <sheetName val="Tango AN 31-12-02"/>
      <sheetName val="Download 11_12_02"/>
      <sheetName val="FLS_Clients_to_ESS_Regions"/>
      <sheetName val="TESTE"/>
      <sheetName val="CIT_Atento_Brasil_0320"/>
      <sheetName val="CIT_Atento_Brasil_0920"/>
      <sheetName val="CIT_R_Brasil_0320"/>
      <sheetName val="CIT_SCP_0320"/>
      <sheetName val="CIT_R_Brasil_0920"/>
      <sheetName val="CIT_SCP_0920"/>
      <sheetName val="CIT_Interfile_Serviços_032020"/>
      <sheetName val="CIT_Interfile_0920"/>
      <sheetName val="CIT_Interservicer_032020"/>
      <sheetName val="CIT_Interservicer_0920"/>
      <sheetName val="Recálculo_de_vacaciones"/>
      <sheetName val="Recálculo_de_vacaciones1"/>
      <sheetName val="CIT_Atento_Brasil_03201"/>
      <sheetName val="CIT_Atento_Brasil_09201"/>
      <sheetName val="CIT_R_Brasil_03201"/>
      <sheetName val="CIT_SCP_03201"/>
      <sheetName val="CIT_R_Brasil_09201"/>
      <sheetName val="CIT_SCP_09201"/>
      <sheetName val="CIT_Interfile_Serviços_0320201"/>
      <sheetName val="CIT_Interfile_09201"/>
      <sheetName val="CIT_Interservicer_0320201"/>
      <sheetName val="CIT_Interservicer_09201"/>
      <sheetName val="Perdidas fiscales y exces"/>
      <sheetName val="Inv Acciones"/>
      <sheetName val="Indemnizaciones"/>
      <sheetName val="Calculo limite - Opcion 1 y 2"/>
      <sheetName val="Listas"/>
    </sheetNames>
    <sheetDataSet>
      <sheetData sheetId="0" refreshError="1"/>
      <sheetData sheetId="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</v>
          </cell>
          <cell r="D71">
            <v>109.500374566907</v>
          </cell>
          <cell r="E71">
            <v>137.309552955002</v>
          </cell>
          <cell r="F71">
            <v>107.808744874309</v>
          </cell>
          <cell r="G71">
            <v>111.893332387489</v>
          </cell>
          <cell r="H71">
            <v>82.9731079786506</v>
          </cell>
          <cell r="I71">
            <v>124.454665561775</v>
          </cell>
          <cell r="J71">
            <v>108.033152571055</v>
          </cell>
          <cell r="K71">
            <v>112.218761349313</v>
          </cell>
          <cell r="L71">
            <v>105.031859443328</v>
          </cell>
          <cell r="M71">
            <v>127.091106130754</v>
          </cell>
          <cell r="N71">
            <v>98.7801040927372</v>
          </cell>
          <cell r="O71">
            <v>112.656458893466</v>
          </cell>
          <cell r="P71">
            <v>95.824505189134</v>
          </cell>
          <cell r="Q71">
            <v>96.8</v>
          </cell>
          <cell r="R71">
            <v>127.522632612113</v>
          </cell>
          <cell r="S71">
            <v>94.104048976589</v>
          </cell>
          <cell r="T71">
            <v>90.1352032299796</v>
          </cell>
          <cell r="U71">
            <v>88.3073532762943</v>
          </cell>
          <cell r="V71">
            <v>90.1472326901616</v>
          </cell>
          <cell r="W71">
            <v>98.4664740833479</v>
          </cell>
          <cell r="X71">
            <v>87.2362510726432</v>
          </cell>
          <cell r="Y71">
            <v>96.0494015815345</v>
          </cell>
          <cell r="Z71">
            <v>60.0974873509465</v>
          </cell>
          <cell r="AA71">
            <v>92.685186531511</v>
          </cell>
          <cell r="AB71">
            <v>77.5901520254017</v>
          </cell>
          <cell r="AC71">
            <v>57.5985419098524</v>
          </cell>
          <cell r="AD71">
            <v>89.7010060319173</v>
          </cell>
          <cell r="AE71">
            <v>88.0840593720895</v>
          </cell>
          <cell r="AF71">
            <v>79.8114171390464</v>
          </cell>
          <cell r="AG71">
            <v>95.1715731141931</v>
          </cell>
          <cell r="AH71">
            <v>72.8027186001681</v>
          </cell>
          <cell r="AI71">
            <v>92.2876086527064</v>
          </cell>
          <cell r="AJ71">
            <v>110.198101163474</v>
          </cell>
          <cell r="AK71">
            <v>73.8794973019864</v>
          </cell>
          <cell r="AL71">
            <v>74.3147965879265</v>
          </cell>
        </row>
        <row r="72">
          <cell r="C72">
            <v>109.578867039904</v>
          </cell>
          <cell r="D72">
            <v>111.613863130109</v>
          </cell>
          <cell r="E72">
            <v>112.972298566154</v>
          </cell>
          <cell r="F72">
            <v>113.215834037721</v>
          </cell>
          <cell r="G72">
            <v>114.466334796208</v>
          </cell>
          <cell r="H72">
            <v>112.351596666356</v>
          </cell>
          <cell r="I72">
            <v>114.445433310552</v>
          </cell>
          <cell r="J72">
            <v>114.778764214169</v>
          </cell>
          <cell r="K72">
            <v>113.993426601517</v>
          </cell>
          <cell r="L72">
            <v>113.477114389453</v>
          </cell>
          <cell r="M72">
            <v>113.810892035946</v>
          </cell>
          <cell r="N72">
            <v>112.116858825264</v>
          </cell>
          <cell r="O72">
            <v>111.479268400399</v>
          </cell>
          <cell r="P72">
            <v>110.339612618918</v>
          </cell>
          <cell r="Q72">
            <v>106.898407926764</v>
          </cell>
          <cell r="R72">
            <v>108.541231904914</v>
          </cell>
          <cell r="S72">
            <v>107.3</v>
          </cell>
          <cell r="T72">
            <v>107.655632891617</v>
          </cell>
          <cell r="U72">
            <v>104.643356867827</v>
          </cell>
          <cell r="V72">
            <v>103.152863544419</v>
          </cell>
          <cell r="W72">
            <v>102.006839605588</v>
          </cell>
          <cell r="X72">
            <v>100.523872241365</v>
          </cell>
          <cell r="Y72">
            <v>97.9370635289296</v>
          </cell>
          <cell r="Z72">
            <v>95.7</v>
          </cell>
          <cell r="AA72">
            <v>102.29695822496</v>
          </cell>
          <cell r="AB72">
            <v>100.967365619064</v>
          </cell>
          <cell r="AC72">
            <v>97.6460734921827</v>
          </cell>
          <cell r="AD72">
            <v>96.8915843737497</v>
          </cell>
          <cell r="AE72">
            <v>95.8995313314414</v>
          </cell>
          <cell r="AF72">
            <v>95.7677942131245</v>
          </cell>
          <cell r="AG72">
            <v>94.547665361142</v>
          </cell>
          <cell r="AH72">
            <v>93.079730612355</v>
          </cell>
          <cell r="AI72">
            <v>92.2492659166631</v>
          </cell>
          <cell r="AJ72">
            <v>92.4645259883358</v>
          </cell>
          <cell r="AK72">
            <v>90.2473756204705</v>
          </cell>
          <cell r="AL72">
            <v>89.22798780777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4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4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6">
        <row r="23">
          <cell r="B23" t="str">
            <v>Physical Utilization of 94.0% is up from 90.2% in the prior period.  The increase is due to a depot holding decrease of 3.3 million  to 2.3 million pallets.</v>
          </cell>
        </row>
      </sheetData>
      <sheetData sheetId="15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5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6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7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7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7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8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8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8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88" refreshError="1"/>
      <sheetData sheetId="189" refreshError="1"/>
      <sheetData sheetId="190" refreshError="1"/>
      <sheetData sheetId="19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92">
        <row r="35">
          <cell r="B35" t="str">
            <v>Longer cycle times at manufacturers continue to contribute to higher rental fees.</v>
          </cell>
        </row>
      </sheetData>
      <sheetData sheetId="193">
        <row r="68">
          <cell r="C68" t="str">
            <v>J '97</v>
          </cell>
        </row>
      </sheetData>
      <sheetData sheetId="194" refreshError="1"/>
      <sheetData sheetId="195" refreshError="1"/>
      <sheetData sheetId="196" refreshError="1"/>
      <sheetData sheetId="19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9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19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1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08">
        <row r="35">
          <cell r="B35" t="str">
            <v>Longer cycle times at manufacturers continue to contribute to higher rental fees.</v>
          </cell>
        </row>
      </sheetData>
      <sheetData sheetId="20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0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1">
        <row r="35">
          <cell r="B35" t="str">
            <v>Longer cycle times at manufacturers continue to contribute to higher rental fees.</v>
          </cell>
        </row>
      </sheetData>
      <sheetData sheetId="212">
        <row r="35">
          <cell r="B35" t="str">
            <v>Longer cycle times at manufacturers continue to contribute to higher rental fees.</v>
          </cell>
        </row>
      </sheetData>
      <sheetData sheetId="21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4">
        <row r="35">
          <cell r="B35" t="str">
            <v>Longer cycle times at manufacturers continue to contribute to higher rental fees.</v>
          </cell>
        </row>
      </sheetData>
      <sheetData sheetId="21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6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18">
        <row r="35">
          <cell r="B35" t="str">
            <v>Longer cycle times at manufacturers continue to contribute to higher rental fees.</v>
          </cell>
        </row>
      </sheetData>
      <sheetData sheetId="21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20">
        <row r="68">
          <cell r="C68" t="str">
            <v>J '97</v>
          </cell>
        </row>
      </sheetData>
      <sheetData sheetId="221">
        <row r="35">
          <cell r="B35" t="str">
            <v>Longer cycle times at manufacturers continue to contribute to higher rental fees.</v>
          </cell>
        </row>
      </sheetData>
      <sheetData sheetId="222">
        <row r="35">
          <cell r="B35" t="str">
            <v>Longer cycle times at manufacturers continue to contribute to higher rental fees.</v>
          </cell>
        </row>
      </sheetData>
      <sheetData sheetId="223">
        <row r="68">
          <cell r="C68" t="str">
            <v>J '97</v>
          </cell>
        </row>
      </sheetData>
      <sheetData sheetId="22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25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26">
        <row r="35">
          <cell r="B35" t="str">
            <v>Longer cycle times at manufacturers continue to contribute to higher rental fees.</v>
          </cell>
        </row>
      </sheetData>
      <sheetData sheetId="227">
        <row r="68">
          <cell r="C68" t="str">
            <v>J '97</v>
          </cell>
        </row>
      </sheetData>
      <sheetData sheetId="22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2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30">
        <row r="35">
          <cell r="B35" t="str">
            <v>Longer cycle times at manufacturers continue to contribute to higher rental fees.</v>
          </cell>
        </row>
      </sheetData>
      <sheetData sheetId="231">
        <row r="35">
          <cell r="B35" t="str">
            <v>Longer cycle times at manufacturers continue to contribute to higher rental fees.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35">
          <cell r="B35" t="str">
            <v>Longer cycle times at manufacturers continue to contribute to higher rental fees.</v>
          </cell>
        </row>
      </sheetData>
      <sheetData sheetId="242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43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44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45">
        <row r="35">
          <cell r="B35" t="str">
            <v>Longer cycle times at manufacturers continue to contribute to higher rental fees.</v>
          </cell>
        </row>
      </sheetData>
      <sheetData sheetId="246">
        <row r="35">
          <cell r="B35" t="str">
            <v>Longer cycle times at manufacturers continue to contribute to higher rental fees.</v>
          </cell>
        </row>
      </sheetData>
      <sheetData sheetId="247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48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49">
        <row r="23">
          <cell r="B23" t="str">
            <v>Physical Utilization of 94.0% is up from 90.2% in the prior period.  The increase is due to a depot holding decrease of 3.3 million  to 2.3 million pallets. </v>
          </cell>
        </row>
      </sheetData>
      <sheetData sheetId="250">
        <row r="35">
          <cell r="B35" t="str">
            <v>Longer cycle times at manufacturers continue to contribute to higher rental fees.</v>
          </cell>
        </row>
      </sheetData>
      <sheetData sheetId="251">
        <row r="35">
          <cell r="B35" t="str">
            <v>Longer cycle times at manufacturers continue to contribute to higher rental fees.</v>
          </cell>
        </row>
      </sheetData>
      <sheetData sheetId="252">
        <row r="35">
          <cell r="B35" t="str">
            <v>Longer cycle times at manufacturers continue to contribute to higher rental fees.</v>
          </cell>
        </row>
      </sheetData>
      <sheetData sheetId="253">
        <row r="35">
          <cell r="B35" t="str">
            <v>Longer cycle times at manufacturers continue to contribute to higher rental fees.</v>
          </cell>
        </row>
      </sheetData>
      <sheetData sheetId="254">
        <row r="35">
          <cell r="B35" t="str">
            <v>Longer cycle times at manufacturers continue to contribute to higher rental fees.</v>
          </cell>
        </row>
      </sheetData>
      <sheetData sheetId="255">
        <row r="35">
          <cell r="B35" t="str">
            <v>Longer cycle times at manufacturers continue to contribute to higher rental fees.</v>
          </cell>
        </row>
      </sheetData>
      <sheetData sheetId="256">
        <row r="35">
          <cell r="B35" t="str">
            <v>Longer cycle times at manufacturers continue to contribute to higher rental fees.</v>
          </cell>
        </row>
      </sheetData>
      <sheetData sheetId="257">
        <row r="35">
          <cell r="B35" t="str">
            <v>Longer cycle times at manufacturers continue to contribute to higher rental fees.</v>
          </cell>
        </row>
      </sheetData>
      <sheetData sheetId="258">
        <row r="35">
          <cell r="B35" t="str">
            <v>Longer cycle times at manufacturers continue to contribute to higher rental fees.</v>
          </cell>
        </row>
      </sheetData>
      <sheetData sheetId="259">
        <row r="35">
          <cell r="B35" t="str">
            <v>Longer cycle times at manufacturers continue to contribute to higher rental fees.</v>
          </cell>
        </row>
      </sheetData>
      <sheetData sheetId="260">
        <row r="35">
          <cell r="B35" t="str">
            <v>Longer cycle times at manufacturers continue to contribute to higher rental fees.</v>
          </cell>
        </row>
      </sheetData>
      <sheetData sheetId="261">
        <row r="35">
          <cell r="B35" t="str">
            <v>Longer cycle times at manufacturers continue to contribute to higher rental fees.</v>
          </cell>
        </row>
      </sheetData>
      <sheetData sheetId="262">
        <row r="35">
          <cell r="B35" t="str">
            <v>Longer cycle times at manufacturers continue to contribute to higher rental fees.</v>
          </cell>
        </row>
      </sheetData>
      <sheetData sheetId="263">
        <row r="35">
          <cell r="B35" t="str">
            <v>Longer cycle times at manufacturers continue to contribute to higher rental fees.</v>
          </cell>
        </row>
      </sheetData>
      <sheetData sheetId="264">
        <row r="35">
          <cell r="B35" t="str">
            <v>Longer cycle times at manufacturers continue to contribute to higher rental fees.</v>
          </cell>
        </row>
      </sheetData>
      <sheetData sheetId="265">
        <row r="35">
          <cell r="B35" t="str">
            <v>Longer cycle times at manufacturers continue to contribute to higher rental fees.</v>
          </cell>
        </row>
      </sheetData>
      <sheetData sheetId="266">
        <row r="35">
          <cell r="B35" t="str">
            <v>Longer cycle times at manufacturers continue to contribute to higher rental fees.</v>
          </cell>
        </row>
      </sheetData>
      <sheetData sheetId="267">
        <row r="35">
          <cell r="B35" t="str">
            <v>Longer cycle times at manufacturers continue to contribute to higher rental fees.</v>
          </cell>
        </row>
      </sheetData>
      <sheetData sheetId="268">
        <row r="35">
          <cell r="B35" t="str">
            <v>Longer cycle times at manufacturers continue to contribute to higher rental fees.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30.50979</v>
          </cell>
          <cell r="K3" t="str">
            <v>1 DE AGOSTO199710</v>
          </cell>
          <cell r="N3">
            <v>65.9906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0.00519727325921266</v>
          </cell>
          <cell r="DL4">
            <v>0</v>
          </cell>
          <cell r="DM4">
            <v>0.104373177833426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0.0582179838733417</v>
          </cell>
          <cell r="DL5">
            <v>0</v>
          </cell>
          <cell r="DM5">
            <v>0.144906848795026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0.00561227718701039</v>
          </cell>
          <cell r="DL7">
            <v>0.0264602438800491</v>
          </cell>
          <cell r="DM7">
            <v>0.0269766365173891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0.0184439866549488</v>
          </cell>
          <cell r="DL8">
            <v>0.0305074555576838</v>
          </cell>
          <cell r="DM8">
            <v>0.0480563703943585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0.0810295848301474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0.0767199775550896</v>
          </cell>
          <cell r="DL11">
            <v>0.0134694970884727</v>
          </cell>
          <cell r="DM11">
            <v>0.0728803798408301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0.00473854294877354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0.00504739632303337</v>
          </cell>
          <cell r="DL13">
            <v>0.00381722320932787</v>
          </cell>
          <cell r="DM13">
            <v>0.0225675894584348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0.0519494501650747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0.00815530711828136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>Coop Ya Ltda                  </v>
          </cell>
          <cell r="DK19">
            <v>0.0752161831434908</v>
          </cell>
          <cell r="DL19">
            <v>0.0574029107545656</v>
          </cell>
          <cell r="DM19">
            <v>0.0468995306599958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0.00716043173462844</v>
          </cell>
          <cell r="DL22">
            <v>0.00306006199407208</v>
          </cell>
          <cell r="DM22">
            <v>0.0120567328425808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93.5090966832519</v>
          </cell>
          <cell r="D29">
            <v>92.5202947769746</v>
          </cell>
        </row>
        <row r="30">
          <cell r="A30" t="str">
            <v>F</v>
          </cell>
          <cell r="B30">
            <v>65.7143376629418</v>
          </cell>
          <cell r="D30">
            <v>89.972496601738</v>
          </cell>
        </row>
        <row r="31">
          <cell r="A31" t="str">
            <v>M</v>
          </cell>
          <cell r="B31">
            <v>94.0160180891679</v>
          </cell>
          <cell r="D31">
            <v>92.5933545718381</v>
          </cell>
        </row>
        <row r="32">
          <cell r="A32" t="str">
            <v>A</v>
          </cell>
          <cell r="B32">
            <v>97.4794050398838</v>
          </cell>
          <cell r="D32">
            <v>93.8431022257872</v>
          </cell>
        </row>
        <row r="33">
          <cell r="A33" t="str">
            <v>M</v>
          </cell>
          <cell r="B33">
            <v>100.152256900844</v>
          </cell>
          <cell r="D33">
            <v>97.5704879134838</v>
          </cell>
        </row>
        <row r="34">
          <cell r="A34" t="str">
            <v>J</v>
          </cell>
          <cell r="B34">
            <v>94.9262945847844</v>
          </cell>
          <cell r="D34">
            <v>98.9061714607716</v>
          </cell>
        </row>
        <row r="35">
          <cell r="A35" t="str">
            <v>JUL</v>
          </cell>
          <cell r="B35">
            <v>101.94166171486</v>
          </cell>
          <cell r="D35">
            <v>100.022981788067</v>
          </cell>
        </row>
        <row r="36">
          <cell r="A36" t="str">
            <v>A</v>
          </cell>
          <cell r="B36">
            <v>102.25609411344</v>
          </cell>
          <cell r="D36">
            <v>98.3190977965181</v>
          </cell>
        </row>
        <row r="37">
          <cell r="A37" t="str">
            <v>S</v>
          </cell>
          <cell r="B37">
            <v>104.811437908137</v>
          </cell>
          <cell r="D37">
            <v>98.6766488040539</v>
          </cell>
        </row>
        <row r="38">
          <cell r="A38" t="str">
            <v>O</v>
          </cell>
          <cell r="B38">
            <v>103.264997926801</v>
          </cell>
          <cell r="D38">
            <v>97.3209091521605</v>
          </cell>
        </row>
        <row r="39">
          <cell r="A39" t="str">
            <v>N</v>
          </cell>
          <cell r="B39">
            <v>98.3499080937416</v>
          </cell>
          <cell r="D39">
            <v>93.5655018484872</v>
          </cell>
        </row>
        <row r="40">
          <cell r="A40" t="str">
            <v>D</v>
          </cell>
          <cell r="B40">
            <v>94.6261300493382</v>
          </cell>
          <cell r="D40">
            <v>93.9720630479966</v>
          </cell>
        </row>
        <row r="41">
          <cell r="A41" t="str">
            <v>E81</v>
          </cell>
          <cell r="B41">
            <v>89.2054047013367</v>
          </cell>
          <cell r="D41">
            <v>88.5189108941369</v>
          </cell>
        </row>
        <row r="42">
          <cell r="A42" t="str">
            <v>F</v>
          </cell>
          <cell r="B42">
            <v>64.3004147452603</v>
          </cell>
          <cell r="D42">
            <v>90.0586989669944</v>
          </cell>
        </row>
        <row r="43">
          <cell r="A43" t="str">
            <v>M</v>
          </cell>
          <cell r="B43">
            <v>91.289062773182</v>
          </cell>
          <cell r="D43">
            <v>89.2680731637704</v>
          </cell>
        </row>
        <row r="44">
          <cell r="A44" t="str">
            <v>A</v>
          </cell>
          <cell r="B44">
            <v>91.2051037176168</v>
          </cell>
          <cell r="D44">
            <v>87.9174345208859</v>
          </cell>
        </row>
        <row r="45">
          <cell r="A45" t="str">
            <v>M</v>
          </cell>
          <cell r="B45">
            <v>84.7913169199679</v>
          </cell>
          <cell r="D45">
            <v>84.3446368339242</v>
          </cell>
        </row>
        <row r="46">
          <cell r="A46" t="str">
            <v>J</v>
          </cell>
          <cell r="B46">
            <v>78.4649814767249</v>
          </cell>
          <cell r="D46">
            <v>79.8121514205218</v>
          </cell>
        </row>
        <row r="47">
          <cell r="A47" t="str">
            <v>JUL</v>
          </cell>
          <cell r="B47">
            <v>75.8252922469013</v>
          </cell>
          <cell r="D47">
            <v>74.3085629860328</v>
          </cell>
        </row>
        <row r="48">
          <cell r="A48" t="str">
            <v>A</v>
          </cell>
          <cell r="B48">
            <v>73.9084766435001</v>
          </cell>
          <cell r="D48">
            <v>71.5428563696836</v>
          </cell>
        </row>
        <row r="49">
          <cell r="A49" t="str">
            <v>S</v>
          </cell>
          <cell r="B49">
            <v>75.4500191665531</v>
          </cell>
          <cell r="D49">
            <v>70.9960807989911</v>
          </cell>
        </row>
        <row r="50">
          <cell r="A50" t="str">
            <v>O</v>
          </cell>
          <cell r="B50">
            <v>76.024492863317</v>
          </cell>
          <cell r="D50">
            <v>72.0895235906193</v>
          </cell>
        </row>
        <row r="51">
          <cell r="A51" t="str">
            <v>N</v>
          </cell>
          <cell r="B51">
            <v>78.2931076887656</v>
          </cell>
          <cell r="D51">
            <v>73.6737215809333</v>
          </cell>
        </row>
        <row r="52">
          <cell r="A52" t="str">
            <v>D</v>
          </cell>
          <cell r="B52">
            <v>80.2309912199019</v>
          </cell>
          <cell r="D52">
            <v>79.9718984855135</v>
          </cell>
        </row>
        <row r="53">
          <cell r="A53" t="str">
            <v>E82</v>
          </cell>
          <cell r="B53">
            <v>74.9332564717127</v>
          </cell>
          <cell r="D53">
            <v>82.9096341548591</v>
          </cell>
        </row>
        <row r="54">
          <cell r="A54" t="str">
            <v>F</v>
          </cell>
          <cell r="B54">
            <v>64.8207732398361</v>
          </cell>
          <cell r="D54">
            <v>80.8948633596781</v>
          </cell>
        </row>
        <row r="55">
          <cell r="A55" t="str">
            <v>M</v>
          </cell>
          <cell r="B55">
            <v>77.7504206929245</v>
          </cell>
          <cell r="D55">
            <v>75.5615266896615</v>
          </cell>
        </row>
        <row r="56">
          <cell r="A56" t="str">
            <v>A</v>
          </cell>
          <cell r="B56">
            <v>72.6840888638649</v>
          </cell>
          <cell r="D56">
            <v>70.0125958411985</v>
          </cell>
        </row>
        <row r="57">
          <cell r="A57" t="str">
            <v>M</v>
          </cell>
          <cell r="B57">
            <v>70.1341845690625</v>
          </cell>
          <cell r="D57">
            <v>69.2039445192238</v>
          </cell>
        </row>
        <row r="58">
          <cell r="A58" t="str">
            <v>J</v>
          </cell>
          <cell r="B58">
            <v>73.4819636069298</v>
          </cell>
          <cell r="D58">
            <v>74.4667006033596</v>
          </cell>
        </row>
        <row r="59">
          <cell r="A59" t="str">
            <v>JUL</v>
          </cell>
          <cell r="B59">
            <v>81.4253887866043</v>
          </cell>
          <cell r="D59">
            <v>80.4198930882843</v>
          </cell>
        </row>
        <row r="60">
          <cell r="A60" t="str">
            <v>A</v>
          </cell>
          <cell r="B60">
            <v>87.1177718075269</v>
          </cell>
          <cell r="D60">
            <v>83.3521803966314</v>
          </cell>
        </row>
        <row r="61">
          <cell r="A61" t="str">
            <v>S</v>
          </cell>
          <cell r="B61">
            <v>88.3622291202133</v>
          </cell>
          <cell r="D61">
            <v>82.9449090391737</v>
          </cell>
        </row>
        <row r="62">
          <cell r="A62" t="str">
            <v>O</v>
          </cell>
          <cell r="B62">
            <v>87.9786598357015</v>
          </cell>
          <cell r="D62">
            <v>83.6154041181981</v>
          </cell>
        </row>
        <row r="63">
          <cell r="A63" t="str">
            <v>N</v>
          </cell>
          <cell r="B63">
            <v>90.7611158809007</v>
          </cell>
          <cell r="D63">
            <v>84.3902815294414</v>
          </cell>
        </row>
        <row r="64">
          <cell r="A64" t="str">
            <v>D</v>
          </cell>
          <cell r="B64">
            <v>85.8848790404885</v>
          </cell>
          <cell r="D64">
            <v>85.1033958201625</v>
          </cell>
        </row>
        <row r="65">
          <cell r="A65" t="str">
            <v>E83</v>
          </cell>
          <cell r="B65">
            <v>85.4238068269995</v>
          </cell>
          <cell r="D65">
            <v>87.5150842597805</v>
          </cell>
        </row>
        <row r="66">
          <cell r="A66" t="str">
            <v>F</v>
          </cell>
          <cell r="B66">
            <v>63.5298473982168</v>
          </cell>
          <cell r="D66">
            <v>87.0751479411737</v>
          </cell>
        </row>
        <row r="67">
          <cell r="A67" t="str">
            <v>M</v>
          </cell>
          <cell r="B67">
            <v>88.8775097456159</v>
          </cell>
          <cell r="D67">
            <v>88.7584366468789</v>
          </cell>
        </row>
        <row r="68">
          <cell r="A68" t="str">
            <v>A</v>
          </cell>
          <cell r="B68">
            <v>87.237492963298</v>
          </cell>
          <cell r="D68">
            <v>83.2981453245825</v>
          </cell>
        </row>
        <row r="69">
          <cell r="A69" t="str">
            <v>M</v>
          </cell>
          <cell r="B69">
            <v>90.7169036929547</v>
          </cell>
          <cell r="D69">
            <v>88.7694849240303</v>
          </cell>
        </row>
        <row r="70">
          <cell r="A70" t="str">
            <v>J</v>
          </cell>
          <cell r="B70">
            <v>92.7711429494363</v>
          </cell>
          <cell r="D70">
            <v>94.7117255443501</v>
          </cell>
        </row>
        <row r="71">
          <cell r="A71" t="str">
            <v>JUL</v>
          </cell>
          <cell r="B71">
            <v>94.6873763529138</v>
          </cell>
          <cell r="D71">
            <v>93.1595231954797</v>
          </cell>
        </row>
        <row r="72">
          <cell r="A72" t="str">
            <v>A</v>
          </cell>
          <cell r="B72">
            <v>99.4420027781347</v>
          </cell>
          <cell r="D72">
            <v>93.8038328931032</v>
          </cell>
        </row>
        <row r="73">
          <cell r="A73" t="str">
            <v>S</v>
          </cell>
          <cell r="B73">
            <v>101.275212508666</v>
          </cell>
          <cell r="D73">
            <v>94.8239575049316</v>
          </cell>
        </row>
        <row r="74">
          <cell r="A74" t="str">
            <v>O</v>
          </cell>
          <cell r="B74">
            <v>92.4510327684561</v>
          </cell>
          <cell r="D74">
            <v>87.1002112952047</v>
          </cell>
        </row>
        <row r="75">
          <cell r="A75" t="str">
            <v>N</v>
          </cell>
          <cell r="B75">
            <v>99.7125995178947</v>
          </cell>
          <cell r="D75">
            <v>92.8766824235033</v>
          </cell>
        </row>
        <row r="76">
          <cell r="A76" t="str">
            <v>D</v>
          </cell>
          <cell r="B76">
            <v>87.3077346291608</v>
          </cell>
          <cell r="D76">
            <v>87.0466459563215</v>
          </cell>
        </row>
        <row r="77">
          <cell r="A77" t="str">
            <v>E84</v>
          </cell>
          <cell r="B77">
            <v>86.4792981734256</v>
          </cell>
          <cell r="D77">
            <v>88.7455111843328</v>
          </cell>
        </row>
        <row r="78">
          <cell r="A78" t="str">
            <v>F</v>
          </cell>
          <cell r="B78">
            <v>68.8082992061695</v>
          </cell>
          <cell r="D78">
            <v>93.0644723719465</v>
          </cell>
        </row>
        <row r="79">
          <cell r="A79" t="str">
            <v>M</v>
          </cell>
          <cell r="B79">
            <v>94.3871258035199</v>
          </cell>
          <cell r="D79">
            <v>93.9864875182393</v>
          </cell>
        </row>
        <row r="80">
          <cell r="A80" t="str">
            <v>A</v>
          </cell>
          <cell r="B80">
            <v>99.3054979216655</v>
          </cell>
          <cell r="D80">
            <v>96.7050117331536</v>
          </cell>
        </row>
        <row r="81">
          <cell r="A81" t="str">
            <v>M</v>
          </cell>
          <cell r="B81">
            <v>101.767050843794</v>
          </cell>
          <cell r="D81">
            <v>99.6504502499307</v>
          </cell>
        </row>
        <row r="82">
          <cell r="A82" t="str">
            <v>J</v>
          </cell>
          <cell r="B82">
            <v>100.557105042119</v>
          </cell>
          <cell r="D82">
            <v>103.127130279346</v>
          </cell>
        </row>
        <row r="83">
          <cell r="A83" t="str">
            <v>JUL</v>
          </cell>
          <cell r="B83">
            <v>101.279210465665</v>
          </cell>
          <cell r="D83">
            <v>99.0936075796855</v>
          </cell>
        </row>
        <row r="84">
          <cell r="A84" t="str">
            <v>A</v>
          </cell>
          <cell r="B84">
            <v>105.890729275891</v>
          </cell>
          <cell r="D84">
            <v>99.6582228995865</v>
          </cell>
        </row>
        <row r="85">
          <cell r="A85" t="str">
            <v>S</v>
          </cell>
          <cell r="B85">
            <v>99.0660739196911</v>
          </cell>
          <cell r="D85">
            <v>94.08655361174</v>
          </cell>
        </row>
        <row r="86">
          <cell r="A86" t="str">
            <v>O</v>
          </cell>
          <cell r="B86">
            <v>106.424575750038</v>
          </cell>
          <cell r="D86">
            <v>97.9141331538129</v>
          </cell>
        </row>
        <row r="87">
          <cell r="A87" t="str">
            <v>N</v>
          </cell>
          <cell r="B87">
            <v>100.429695218992</v>
          </cell>
          <cell r="D87">
            <v>93.9002064677679</v>
          </cell>
        </row>
        <row r="88">
          <cell r="A88" t="str">
            <v>D</v>
          </cell>
          <cell r="B88">
            <v>89.5596590232294</v>
          </cell>
          <cell r="D88">
            <v>92.4273304064337</v>
          </cell>
        </row>
        <row r="89">
          <cell r="A89" t="str">
            <v>E85</v>
          </cell>
          <cell r="B89">
            <v>88.0848498357096</v>
          </cell>
          <cell r="D89">
            <v>91.3268309584924</v>
          </cell>
        </row>
        <row r="90">
          <cell r="A90" t="str">
            <v>F</v>
          </cell>
          <cell r="B90">
            <v>65.6840667530024</v>
          </cell>
          <cell r="D90">
            <v>89.089507822854</v>
          </cell>
        </row>
        <row r="91">
          <cell r="A91" t="str">
            <v>M</v>
          </cell>
          <cell r="B91">
            <v>88.0215384974559</v>
          </cell>
          <cell r="D91">
            <v>88.7913969623818</v>
          </cell>
        </row>
        <row r="92">
          <cell r="A92" t="str">
            <v>A</v>
          </cell>
          <cell r="B92">
            <v>91.1401894447277</v>
          </cell>
          <cell r="D92">
            <v>88.4814657024368</v>
          </cell>
        </row>
        <row r="93">
          <cell r="A93" t="str">
            <v>M</v>
          </cell>
          <cell r="B93">
            <v>87.4560745522984</v>
          </cell>
          <cell r="D93">
            <v>84.6533347554301</v>
          </cell>
        </row>
        <row r="94">
          <cell r="A94" t="str">
            <v>J</v>
          </cell>
          <cell r="B94">
            <v>75.9438078756551</v>
          </cell>
          <cell r="D94">
            <v>78.0943791375025</v>
          </cell>
        </row>
        <row r="95">
          <cell r="A95" t="str">
            <v>JUL</v>
          </cell>
          <cell r="B95">
            <v>79.7058329384206</v>
          </cell>
          <cell r="D95">
            <v>76.635547295317</v>
          </cell>
        </row>
        <row r="96">
          <cell r="A96" t="str">
            <v>A</v>
          </cell>
          <cell r="B96">
            <v>85.2660175961426</v>
          </cell>
          <cell r="D96">
            <v>79.98402924526</v>
          </cell>
        </row>
        <row r="97">
          <cell r="A97" t="str">
            <v>S</v>
          </cell>
          <cell r="B97">
            <v>92.6165340746228</v>
          </cell>
          <cell r="D97">
            <v>87.157366980024</v>
          </cell>
        </row>
        <row r="98">
          <cell r="A98" t="str">
            <v>O</v>
          </cell>
          <cell r="B98">
            <v>99.9389664789441</v>
          </cell>
          <cell r="D98">
            <v>91.8195046790151</v>
          </cell>
        </row>
        <row r="99">
          <cell r="A99" t="str">
            <v>N</v>
          </cell>
          <cell r="B99">
            <v>97.1210804608434</v>
          </cell>
          <cell r="D99">
            <v>92.3105425251746</v>
          </cell>
        </row>
        <row r="100">
          <cell r="A100" t="str">
            <v>D</v>
          </cell>
          <cell r="B100">
            <v>94.6965764364162</v>
          </cell>
          <cell r="D100">
            <v>97.2387609973061</v>
          </cell>
        </row>
        <row r="101">
          <cell r="A101" t="str">
            <v>E86</v>
          </cell>
          <cell r="B101">
            <v>92.513780839667</v>
          </cell>
          <cell r="D101">
            <v>96.9558708867493</v>
          </cell>
        </row>
        <row r="102">
          <cell r="A102" t="str">
            <v>F</v>
          </cell>
          <cell r="B102">
            <v>71.6355216319956</v>
          </cell>
          <cell r="D102">
            <v>96.2141498357125</v>
          </cell>
        </row>
        <row r="103">
          <cell r="A103" t="str">
            <v>M</v>
          </cell>
          <cell r="B103">
            <v>93.2398578938595</v>
          </cell>
          <cell r="D103">
            <v>93.4803402346669</v>
          </cell>
        </row>
        <row r="104">
          <cell r="A104" t="str">
            <v>A</v>
          </cell>
          <cell r="B104">
            <v>101.947753572043</v>
          </cell>
          <cell r="D104">
            <v>99.4233587902644</v>
          </cell>
        </row>
        <row r="105">
          <cell r="A105" t="str">
            <v>M</v>
          </cell>
          <cell r="B105">
            <v>102.104729947927</v>
          </cell>
          <cell r="D105">
            <v>99.3668165507269</v>
          </cell>
        </row>
        <row r="106">
          <cell r="A106" t="str">
            <v>J</v>
          </cell>
          <cell r="B106">
            <v>89.2239772210823</v>
          </cell>
          <cell r="D106">
            <v>91.5297048420253</v>
          </cell>
        </row>
        <row r="107">
          <cell r="A107" t="str">
            <v>JUL</v>
          </cell>
          <cell r="B107">
            <v>105.888752138331</v>
          </cell>
          <cell r="D107">
            <v>101.533282481575</v>
          </cell>
        </row>
        <row r="108">
          <cell r="A108" t="str">
            <v>A</v>
          </cell>
          <cell r="B108">
            <v>110.808384307543</v>
          </cell>
          <cell r="D108">
            <v>105.287305179382</v>
          </cell>
        </row>
        <row r="109">
          <cell r="A109" t="str">
            <v>S</v>
          </cell>
          <cell r="B109">
            <v>112.440868592102</v>
          </cell>
          <cell r="D109">
            <v>105.040993905432</v>
          </cell>
        </row>
        <row r="110">
          <cell r="A110" t="str">
            <v>O</v>
          </cell>
          <cell r="B110">
            <v>113.36662664175</v>
          </cell>
          <cell r="D110">
            <v>104.073968637172</v>
          </cell>
        </row>
        <row r="111">
          <cell r="A111" t="str">
            <v>N</v>
          </cell>
          <cell r="B111">
            <v>106.676359042434</v>
          </cell>
          <cell r="D111">
            <v>102.636177378907</v>
          </cell>
        </row>
        <row r="112">
          <cell r="A112" t="str">
            <v>D</v>
          </cell>
          <cell r="B112">
            <v>100.153388171267</v>
          </cell>
          <cell r="D112">
            <v>101.772310700167</v>
          </cell>
        </row>
        <row r="113">
          <cell r="A113" t="str">
            <v>E87</v>
          </cell>
          <cell r="B113">
            <v>95.2264802104086</v>
          </cell>
          <cell r="D113">
            <v>101.543166094885</v>
          </cell>
        </row>
        <row r="114">
          <cell r="A114" t="str">
            <v>F</v>
          </cell>
          <cell r="B114">
            <v>74.7174884596577</v>
          </cell>
          <cell r="D114">
            <v>99.056537897863</v>
          </cell>
        </row>
        <row r="115">
          <cell r="A115" t="str">
            <v>M</v>
          </cell>
          <cell r="B115">
            <v>101.72725755523</v>
          </cell>
          <cell r="D115">
            <v>100.41996971179</v>
          </cell>
        </row>
        <row r="116">
          <cell r="A116" t="str">
            <v>A</v>
          </cell>
          <cell r="B116">
            <v>104.231219044438</v>
          </cell>
          <cell r="D116">
            <v>102.754339304679</v>
          </cell>
        </row>
        <row r="117">
          <cell r="A117" t="str">
            <v>M</v>
          </cell>
          <cell r="B117">
            <v>103.461284966797</v>
          </cell>
          <cell r="D117">
            <v>102.24189023217</v>
          </cell>
        </row>
        <row r="118">
          <cell r="A118" t="str">
            <v>J</v>
          </cell>
          <cell r="B118">
            <v>106.402042193897</v>
          </cell>
          <cell r="D118">
            <v>107.164958606655</v>
          </cell>
        </row>
        <row r="119">
          <cell r="A119" t="str">
            <v>JUL</v>
          </cell>
          <cell r="B119">
            <v>111.557857496482</v>
          </cell>
          <cell r="D119">
            <v>106.835999441054</v>
          </cell>
        </row>
        <row r="120">
          <cell r="A120" t="str">
            <v>A</v>
          </cell>
          <cell r="B120">
            <v>108.731160119569</v>
          </cell>
          <cell r="D120">
            <v>104.153622946706</v>
          </cell>
        </row>
        <row r="121">
          <cell r="A121" t="str">
            <v>S</v>
          </cell>
          <cell r="B121">
            <v>110.325561898729</v>
          </cell>
          <cell r="D121">
            <v>103.535542048724</v>
          </cell>
        </row>
        <row r="122">
          <cell r="A122" t="str">
            <v>O</v>
          </cell>
          <cell r="B122">
            <v>104.476172055883</v>
          </cell>
          <cell r="D122">
            <v>97.7441635370995</v>
          </cell>
        </row>
        <row r="123">
          <cell r="A123" t="str">
            <v>N</v>
          </cell>
          <cell r="B123">
            <v>98.4117622084734</v>
          </cell>
          <cell r="D123">
            <v>93.7337340935182</v>
          </cell>
        </row>
        <row r="124">
          <cell r="A124" t="str">
            <v>D</v>
          </cell>
          <cell r="B124">
            <v>96.8484804516075</v>
          </cell>
          <cell r="D124">
            <v>98.0691518432646</v>
          </cell>
        </row>
        <row r="125">
          <cell r="A125" t="str">
            <v>E88</v>
          </cell>
          <cell r="B125">
            <v>92.3428035477929</v>
          </cell>
          <cell r="D125">
            <v>99.8979159356294</v>
          </cell>
        </row>
        <row r="126">
          <cell r="A126" t="str">
            <v>F</v>
          </cell>
          <cell r="B126">
            <v>79.1766859290061</v>
          </cell>
          <cell r="D126">
            <v>102.984798476722</v>
          </cell>
        </row>
        <row r="127">
          <cell r="A127" t="str">
            <v>M</v>
          </cell>
          <cell r="B127">
            <v>104.63099672162</v>
          </cell>
          <cell r="D127">
            <v>103.700304692835</v>
          </cell>
        </row>
        <row r="128">
          <cell r="A128" t="str">
            <v>A</v>
          </cell>
          <cell r="B128">
            <v>96.3829933227644</v>
          </cell>
          <cell r="D128">
            <v>95.3381423044977</v>
          </cell>
        </row>
        <row r="129">
          <cell r="A129" t="str">
            <v>M</v>
          </cell>
          <cell r="B129">
            <v>103.290449014261</v>
          </cell>
          <cell r="D129">
            <v>99.9007489587451</v>
          </cell>
        </row>
        <row r="130">
          <cell r="A130" t="str">
            <v>J</v>
          </cell>
          <cell r="B130">
            <v>99.0147165962736</v>
          </cell>
          <cell r="D130">
            <v>100.803604130276</v>
          </cell>
        </row>
        <row r="131">
          <cell r="A131" t="str">
            <v>JUL</v>
          </cell>
          <cell r="B131">
            <v>103.045969089634</v>
          </cell>
          <cell r="D131">
            <v>99.6355550876611</v>
          </cell>
        </row>
        <row r="132">
          <cell r="A132" t="str">
            <v>A</v>
          </cell>
          <cell r="B132">
            <v>101.414567377081</v>
          </cell>
          <cell r="D132">
            <v>95.2368986426981</v>
          </cell>
        </row>
        <row r="133">
          <cell r="A133" t="str">
            <v>S</v>
          </cell>
          <cell r="B133">
            <v>95.955913902128</v>
          </cell>
          <cell r="D133">
            <v>90.2372336141623</v>
          </cell>
        </row>
        <row r="134">
          <cell r="A134" t="str">
            <v>O</v>
          </cell>
          <cell r="B134">
            <v>92.9162495381624</v>
          </cell>
          <cell r="D134">
            <v>87.7549327627436</v>
          </cell>
        </row>
        <row r="135">
          <cell r="A135" t="str">
            <v>N</v>
          </cell>
          <cell r="B135">
            <v>94.8542138298058</v>
          </cell>
          <cell r="D135">
            <v>89.1717086365231</v>
          </cell>
        </row>
        <row r="136">
          <cell r="A136" t="str">
            <v>D</v>
          </cell>
          <cell r="B136">
            <v>87.0447271601616</v>
          </cell>
          <cell r="D136">
            <v>87.0114814306402</v>
          </cell>
        </row>
        <row r="137">
          <cell r="A137" t="str">
            <v>E89</v>
          </cell>
          <cell r="B137">
            <v>81.3509268338204</v>
          </cell>
          <cell r="D137">
            <v>94.1929362308481</v>
          </cell>
        </row>
        <row r="138">
          <cell r="A138" t="str">
            <v>F</v>
          </cell>
          <cell r="B138">
            <v>78.6541149781818</v>
          </cell>
          <cell r="D138">
            <v>93.2948683120241</v>
          </cell>
        </row>
        <row r="139">
          <cell r="A139" t="str">
            <v>M</v>
          </cell>
          <cell r="B139">
            <v>96.8668114368836</v>
          </cell>
          <cell r="D139">
            <v>94.1940735714699</v>
          </cell>
        </row>
        <row r="140">
          <cell r="A140" t="str">
            <v>A</v>
          </cell>
          <cell r="B140">
            <v>91.4245138655457</v>
          </cell>
          <cell r="D140">
            <v>94.5231791929911</v>
          </cell>
        </row>
        <row r="141">
          <cell r="A141" t="str">
            <v>M</v>
          </cell>
          <cell r="B141">
            <v>78.0795341278413</v>
          </cell>
          <cell r="D141">
            <v>75.4389038873337</v>
          </cell>
        </row>
        <row r="142">
          <cell r="A142" t="str">
            <v>J</v>
          </cell>
          <cell r="B142">
            <v>78.9284451025769</v>
          </cell>
          <cell r="D142">
            <v>79.2794991863057</v>
          </cell>
        </row>
        <row r="143">
          <cell r="A143" t="str">
            <v>JUL</v>
          </cell>
          <cell r="B143">
            <v>79.5252206852029</v>
          </cell>
          <cell r="D143">
            <v>76.8098112826357</v>
          </cell>
        </row>
        <row r="144">
          <cell r="A144" t="str">
            <v>A</v>
          </cell>
          <cell r="B144">
            <v>83.5291295083713</v>
          </cell>
          <cell r="D144">
            <v>78.3222317744068</v>
          </cell>
        </row>
        <row r="145">
          <cell r="A145" t="str">
            <v>S</v>
          </cell>
          <cell r="B145">
            <v>84.762673072471</v>
          </cell>
          <cell r="D145">
            <v>80.8184427457978</v>
          </cell>
        </row>
        <row r="146">
          <cell r="A146" t="str">
            <v>O</v>
          </cell>
          <cell r="B146">
            <v>91.040716063607</v>
          </cell>
          <cell r="D146">
            <v>85.1890221965902</v>
          </cell>
        </row>
        <row r="147">
          <cell r="A147" t="str">
            <v>N</v>
          </cell>
          <cell r="B147">
            <v>90.650850300277</v>
          </cell>
          <cell r="D147">
            <v>85.0928796024218</v>
          </cell>
        </row>
        <row r="148">
          <cell r="A148" t="str">
            <v>D</v>
          </cell>
          <cell r="B148">
            <v>87.4826131327502</v>
          </cell>
          <cell r="D148">
            <v>88.6027726958416</v>
          </cell>
        </row>
        <row r="149">
          <cell r="A149" t="str">
            <v>E90</v>
          </cell>
          <cell r="B149">
            <v>74.957582754935</v>
          </cell>
          <cell r="D149">
            <v>79.9223062052006</v>
          </cell>
        </row>
        <row r="150">
          <cell r="A150" t="str">
            <v>F</v>
          </cell>
          <cell r="B150">
            <v>60.8851969993084</v>
          </cell>
          <cell r="D150">
            <v>78.6478094874634</v>
          </cell>
        </row>
        <row r="151">
          <cell r="A151" t="str">
            <v>M</v>
          </cell>
          <cell r="B151">
            <v>72.2201774284569</v>
          </cell>
          <cell r="D151">
            <v>70.9632378872541</v>
          </cell>
        </row>
        <row r="152">
          <cell r="A152" t="str">
            <v>A</v>
          </cell>
          <cell r="B152">
            <v>74.9951166255057</v>
          </cell>
          <cell r="D152">
            <v>77.3920084876717</v>
          </cell>
        </row>
        <row r="153">
          <cell r="A153" t="str">
            <v>M</v>
          </cell>
          <cell r="B153">
            <v>83.1268682529553</v>
          </cell>
          <cell r="D153">
            <v>80.3713847843241</v>
          </cell>
        </row>
        <row r="154">
          <cell r="A154" t="str">
            <v>J</v>
          </cell>
          <cell r="B154">
            <v>79.8353816033695</v>
          </cell>
          <cell r="D154">
            <v>80.7780445618317</v>
          </cell>
        </row>
        <row r="155">
          <cell r="A155" t="str">
            <v>JUL</v>
          </cell>
          <cell r="B155">
            <v>79.2054935039206</v>
          </cell>
          <cell r="D155">
            <v>76.5487358424547</v>
          </cell>
        </row>
        <row r="156">
          <cell r="A156" t="str">
            <v>A</v>
          </cell>
          <cell r="B156">
            <v>92.0600688613946</v>
          </cell>
          <cell r="D156">
            <v>86.6315336390761</v>
          </cell>
        </row>
        <row r="157">
          <cell r="A157" t="str">
            <v>S</v>
          </cell>
          <cell r="B157">
            <v>89.2811240883005</v>
          </cell>
          <cell r="D157">
            <v>86.0794810126532</v>
          </cell>
        </row>
        <row r="158">
          <cell r="A158" t="str">
            <v>O</v>
          </cell>
          <cell r="B158">
            <v>94.0521654782856</v>
          </cell>
          <cell r="D158">
            <v>86.9805192951568</v>
          </cell>
        </row>
        <row r="159">
          <cell r="A159" t="str">
            <v>N</v>
          </cell>
          <cell r="B159">
            <v>92.9306179559332</v>
          </cell>
          <cell r="D159">
            <v>87.2325299765249</v>
          </cell>
        </row>
        <row r="160">
          <cell r="A160" t="str">
            <v>D</v>
          </cell>
          <cell r="B160">
            <v>88.056069588699</v>
          </cell>
          <cell r="D160">
            <v>89.4596430413242</v>
          </cell>
        </row>
        <row r="161">
          <cell r="A161" t="str">
            <v>E91</v>
          </cell>
          <cell r="B161">
            <v>83.0375088592749</v>
          </cell>
          <cell r="D161">
            <v>89.1750512937965</v>
          </cell>
        </row>
        <row r="162">
          <cell r="A162" t="str">
            <v>F</v>
          </cell>
          <cell r="B162">
            <v>65.8083715507402</v>
          </cell>
          <cell r="D162">
            <v>81.7427759717976</v>
          </cell>
        </row>
        <row r="163">
          <cell r="A163" t="str">
            <v>M</v>
          </cell>
          <cell r="B163">
            <v>75.0845042224281</v>
          </cell>
          <cell r="D163">
            <v>74.5990717212285</v>
          </cell>
        </row>
        <row r="164">
          <cell r="A164" t="str">
            <v>A</v>
          </cell>
          <cell r="B164">
            <v>83.4977988199533</v>
          </cell>
          <cell r="D164">
            <v>84.8226903248938</v>
          </cell>
        </row>
        <row r="165">
          <cell r="A165" t="str">
            <v>M</v>
          </cell>
          <cell r="B165">
            <v>95.025007516276</v>
          </cell>
          <cell r="D165">
            <v>91.5585534065753</v>
          </cell>
        </row>
        <row r="166">
          <cell r="A166" t="str">
            <v>J</v>
          </cell>
          <cell r="B166">
            <v>88.7108207079896</v>
          </cell>
          <cell r="D166">
            <v>88.948336014452</v>
          </cell>
        </row>
        <row r="167">
          <cell r="A167" t="str">
            <v>JUL</v>
          </cell>
          <cell r="B167">
            <v>99.7397234367217</v>
          </cell>
          <cell r="D167">
            <v>94.612985030672</v>
          </cell>
        </row>
        <row r="168">
          <cell r="A168" t="str">
            <v>A</v>
          </cell>
          <cell r="B168">
            <v>102.814642141888</v>
          </cell>
          <cell r="D168">
            <v>97.7668362983838</v>
          </cell>
        </row>
        <row r="169">
          <cell r="A169" t="str">
            <v>S</v>
          </cell>
          <cell r="B169">
            <v>101.975287219137</v>
          </cell>
          <cell r="D169">
            <v>98.1138461004528</v>
          </cell>
        </row>
        <row r="170">
          <cell r="A170" t="str">
            <v>O</v>
          </cell>
          <cell r="B170">
            <v>107.374673950176</v>
          </cell>
          <cell r="D170">
            <v>100.244803817847</v>
          </cell>
        </row>
        <row r="171">
          <cell r="A171" t="str">
            <v>N</v>
          </cell>
          <cell r="B171">
            <v>104.568347423187</v>
          </cell>
          <cell r="D171">
            <v>101.460550278316</v>
          </cell>
        </row>
        <row r="172">
          <cell r="A172" t="str">
            <v>D</v>
          </cell>
          <cell r="B172">
            <v>98.9558467226209</v>
          </cell>
          <cell r="D172">
            <v>99.8437977719512</v>
          </cell>
        </row>
        <row r="173">
          <cell r="A173" t="str">
            <v>E92</v>
          </cell>
          <cell r="B173">
            <v>96.8367689490321</v>
          </cell>
          <cell r="D173">
            <v>104.170911188298</v>
          </cell>
        </row>
        <row r="174">
          <cell r="A174" t="str">
            <v>F</v>
          </cell>
          <cell r="B174">
            <v>82.578201495384</v>
          </cell>
          <cell r="D174">
            <v>102.297037442901</v>
          </cell>
        </row>
        <row r="175">
          <cell r="A175" t="str">
            <v>M</v>
          </cell>
          <cell r="B175">
            <v>104.693717681033</v>
          </cell>
          <cell r="D175">
            <v>102.775911353598</v>
          </cell>
        </row>
        <row r="176">
          <cell r="A176" t="str">
            <v>A</v>
          </cell>
          <cell r="B176">
            <v>105.189215091998</v>
          </cell>
          <cell r="D176">
            <v>106.833429747678</v>
          </cell>
        </row>
        <row r="177">
          <cell r="A177" t="str">
            <v>M</v>
          </cell>
          <cell r="B177">
            <v>106.307338930776</v>
          </cell>
          <cell r="D177">
            <v>105.194994217998</v>
          </cell>
        </row>
        <row r="178">
          <cell r="A178" t="str">
            <v>J</v>
          </cell>
          <cell r="B178">
            <v>111.383428701792</v>
          </cell>
          <cell r="D178">
            <v>108.682318812586</v>
          </cell>
        </row>
        <row r="179">
          <cell r="A179" t="str">
            <v>JUL</v>
          </cell>
          <cell r="B179">
            <v>111.80936469984</v>
          </cell>
          <cell r="D179">
            <v>106.28636736811</v>
          </cell>
        </row>
        <row r="180">
          <cell r="A180" t="str">
            <v>A</v>
          </cell>
          <cell r="B180">
            <v>108.001782613994</v>
          </cell>
          <cell r="D180">
            <v>104.59327839766</v>
          </cell>
        </row>
        <row r="181">
          <cell r="A181" t="str">
            <v>S</v>
          </cell>
          <cell r="B181">
            <v>111.770663849682</v>
          </cell>
          <cell r="D181">
            <v>106.611675631059</v>
          </cell>
        </row>
        <row r="182">
          <cell r="A182" t="str">
            <v>O</v>
          </cell>
          <cell r="B182">
            <v>111.823206133569</v>
          </cell>
          <cell r="D182">
            <v>106.323251296898</v>
          </cell>
        </row>
        <row r="183">
          <cell r="A183" t="str">
            <v>N</v>
          </cell>
          <cell r="B183">
            <v>109.468933952012</v>
          </cell>
          <cell r="D183">
            <v>106.283813309816</v>
          </cell>
        </row>
        <row r="184">
          <cell r="A184" t="str">
            <v>D</v>
          </cell>
          <cell r="B184">
            <v>111.082727630791</v>
          </cell>
          <cell r="D184">
            <v>111.203698819969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  <sheetName val="Monthly_Fees1"/>
      <sheetName val="Invoice_Console1"/>
      <sheetName val="Quarterly_Fees_1"/>
      <sheetName val="INVOICE_DATA1"/>
      <sheetName val="SMS_Clearing1"/>
      <sheetName val="Invoice_No1"/>
      <sheetName val="3107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  <sheetName val="Base de datos"/>
      <sheetName val="1. Resumen"/>
      <sheetName val="CMA Calculations"/>
      <sheetName val="ABCMAYO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0.190635668491411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-0.0745824045465882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0.199488945754536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</v>
          </cell>
          <cell r="G9">
            <v>369790</v>
          </cell>
          <cell r="H9">
            <v>1627400.83</v>
          </cell>
          <cell r="I9">
            <v>596329.2</v>
          </cell>
          <cell r="J9">
            <v>14877919.69</v>
          </cell>
          <cell r="K9">
            <v>0.00397324590526771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548100.2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16822467.67</v>
          </cell>
          <cell r="K12">
            <v>0.077374056741041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0.190137667705175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39799.2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21133353.56</v>
          </cell>
          <cell r="K16">
            <v>0.0708953798374443</v>
          </cell>
        </row>
        <row r="17">
          <cell r="A17">
            <v>35704</v>
          </cell>
          <cell r="B17">
            <v>16494622.49</v>
          </cell>
          <cell r="C17">
            <v>3848491.19</v>
          </cell>
          <cell r="D17">
            <v>1644593.14</v>
          </cell>
          <cell r="E17">
            <v>51905.68</v>
          </cell>
          <cell r="F17">
            <v>3964366.75</v>
          </cell>
          <cell r="G17">
            <v>576006.44</v>
          </cell>
          <cell r="H17">
            <v>991124.18</v>
          </cell>
          <cell r="I17">
            <v>679148.75</v>
          </cell>
          <cell r="J17">
            <v>28250258.62</v>
          </cell>
          <cell r="K17">
            <v>0.336761746771249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</v>
          </cell>
          <cell r="I20">
            <v>0</v>
          </cell>
          <cell r="J20">
            <v>25920806.67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0.044529452524172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0.182479172888571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0.00228224121944254</v>
          </cell>
        </row>
        <row r="24">
          <cell r="A24">
            <v>35674</v>
          </cell>
          <cell r="B24">
            <v>17668344</v>
          </cell>
          <cell r="C24">
            <v>5553296.36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</v>
          </cell>
          <cell r="K24">
            <v>0.12040508283504</v>
          </cell>
        </row>
        <row r="25">
          <cell r="A25">
            <v>35704</v>
          </cell>
          <cell r="B25">
            <v>21830984.41</v>
          </cell>
          <cell r="C25">
            <v>5826157.19</v>
          </cell>
          <cell r="D25">
            <v>3323323.7</v>
          </cell>
          <cell r="E25">
            <v>356055.68</v>
          </cell>
          <cell r="F25">
            <v>6951857.93</v>
          </cell>
          <cell r="G25">
            <v>945796.44</v>
          </cell>
          <cell r="H25">
            <v>2618525.01</v>
          </cell>
          <cell r="I25">
            <v>1275477.95</v>
          </cell>
          <cell r="J25">
            <v>43128178.31</v>
          </cell>
          <cell r="K25">
            <v>0.199591293915509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</v>
          </cell>
          <cell r="K28">
            <v>0.117579954672311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0.0710264630308961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0.142577932323952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-0.0391741736388982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</v>
          </cell>
          <cell r="K32">
            <v>0.122510728158799</v>
          </cell>
        </row>
        <row r="33">
          <cell r="A33">
            <v>35704</v>
          </cell>
          <cell r="B33">
            <v>19118034.19</v>
          </cell>
          <cell r="C33">
            <v>4492176.11</v>
          </cell>
          <cell r="D33">
            <v>1915957.11</v>
          </cell>
          <cell r="E33">
            <v>227072.15</v>
          </cell>
          <cell r="F33">
            <v>5700524.61</v>
          </cell>
          <cell r="G33">
            <v>706713.29</v>
          </cell>
          <cell r="H33">
            <v>1477586.61</v>
          </cell>
          <cell r="I33">
            <v>201267.51</v>
          </cell>
          <cell r="J33">
            <v>33839331.58</v>
          </cell>
          <cell r="K33">
            <v>0.0848755570386583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</v>
          </cell>
          <cell r="C36">
            <v>0.961766862531883</v>
          </cell>
          <cell r="D36">
            <v>0.987139627094642</v>
          </cell>
          <cell r="E36">
            <v>0.977256006018257</v>
          </cell>
          <cell r="F36">
            <v>0.942410509398456</v>
          </cell>
          <cell r="G36">
            <v>0.966190373423185</v>
          </cell>
          <cell r="H36">
            <v>0.971935523659403</v>
          </cell>
          <cell r="J36">
            <v>0.96181965413481</v>
          </cell>
          <cell r="K36">
            <v>0.0381803458651901</v>
          </cell>
        </row>
        <row r="37">
          <cell r="A37">
            <v>35584</v>
          </cell>
          <cell r="B37">
            <v>0.96158644720076</v>
          </cell>
          <cell r="C37">
            <v>0.960072598830124</v>
          </cell>
          <cell r="D37">
            <v>0.97449121146345</v>
          </cell>
          <cell r="E37">
            <v>0.971954761279045</v>
          </cell>
          <cell r="F37">
            <v>0.935005801564295</v>
          </cell>
          <cell r="G37">
            <v>0.956606442400571</v>
          </cell>
          <cell r="H37">
            <v>0.967660488845031</v>
          </cell>
          <cell r="J37">
            <v>0.958139344087227</v>
          </cell>
          <cell r="K37">
            <v>0.0418606559127731</v>
          </cell>
        </row>
        <row r="38">
          <cell r="A38">
            <v>35614</v>
          </cell>
          <cell r="B38">
            <v>0.956299307547667</v>
          </cell>
          <cell r="C38">
            <v>0.949139041273214</v>
          </cell>
          <cell r="D38">
            <v>0.9636474493598</v>
          </cell>
          <cell r="E38">
            <v>0.963387272598371</v>
          </cell>
          <cell r="F38">
            <v>0.922625602461184</v>
          </cell>
          <cell r="G38">
            <v>0.94234950476705</v>
          </cell>
          <cell r="H38">
            <v>0.928023272076306</v>
          </cell>
          <cell r="J38">
            <v>0.949596211609737</v>
          </cell>
          <cell r="K38">
            <v>0.0504037883902633</v>
          </cell>
        </row>
        <row r="39">
          <cell r="A39">
            <v>35644</v>
          </cell>
          <cell r="B39">
            <v>0.943558723487027</v>
          </cell>
          <cell r="C39">
            <v>0.930377395747625</v>
          </cell>
          <cell r="D39">
            <v>0.938968172030324</v>
          </cell>
          <cell r="E39">
            <v>0.95053739087796</v>
          </cell>
          <cell r="F39">
            <v>0.901046624705224</v>
          </cell>
          <cell r="G39">
            <v>0.922369303724266</v>
          </cell>
          <cell r="H39">
            <v>0.943886240671428</v>
          </cell>
          <cell r="I39">
            <v>0.891585365853659</v>
          </cell>
          <cell r="J39">
            <v>0.934997699958773</v>
          </cell>
          <cell r="K39">
            <v>0.0650023000412274</v>
          </cell>
        </row>
        <row r="40">
          <cell r="A40">
            <v>35674</v>
          </cell>
          <cell r="B40">
            <v>0.921023128894983</v>
          </cell>
          <cell r="C40">
            <v>0.892048452420673</v>
          </cell>
          <cell r="D40">
            <v>0.897826723142087</v>
          </cell>
          <cell r="E40">
            <v>0.909403486194033</v>
          </cell>
          <cell r="F40">
            <v>0.868071854097233</v>
          </cell>
          <cell r="G40">
            <v>0.882292776890235</v>
          </cell>
          <cell r="H40">
            <v>0.895420241407203</v>
          </cell>
          <cell r="I40">
            <v>0.916456902637828</v>
          </cell>
          <cell r="J40">
            <v>0.906103657151452</v>
          </cell>
          <cell r="K40">
            <v>0.0938963428485484</v>
          </cell>
        </row>
        <row r="41">
          <cell r="A41">
            <v>35704</v>
          </cell>
          <cell r="B41">
            <v>0.860912136476471</v>
          </cell>
          <cell r="C41">
            <v>0.812911469971552</v>
          </cell>
          <cell r="D41">
            <v>0.834246054645357</v>
          </cell>
          <cell r="E41">
            <v>0.792847098759554</v>
          </cell>
          <cell r="F41">
            <v>0.777820700464355</v>
          </cell>
          <cell r="G41">
            <v>0.793139225284323</v>
          </cell>
          <cell r="H41">
            <v>0.778942225820619</v>
          </cell>
          <cell r="I41">
            <v>0.817280067343869</v>
          </cell>
          <cell r="J41">
            <v>0.83190356833632</v>
          </cell>
          <cell r="K41">
            <v>0.16809643166368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0.175958047599839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0.0821212952799122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0.126945126945127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-0.0261022286821705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0.293078788632548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0.681422513205863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-0.0599104407259015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-0.0602687525070197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0.24303702913243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7034948.27</v>
          </cell>
          <cell r="H19">
            <v>-6848.26</v>
          </cell>
          <cell r="I19">
            <v>7028100.01</v>
          </cell>
          <cell r="J19">
            <v>0</v>
          </cell>
          <cell r="K19">
            <v>7028100.01</v>
          </cell>
          <cell r="M19">
            <v>6978537.92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7234562.84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35872713.76</v>
          </cell>
          <cell r="H30">
            <v>0</v>
          </cell>
          <cell r="I30">
            <v>35872713.76</v>
          </cell>
          <cell r="J30">
            <v>-1548791.01</v>
          </cell>
          <cell r="K30">
            <v>34323922.75</v>
          </cell>
          <cell r="M30">
            <v>22244415.13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</v>
          </cell>
          <cell r="H33">
            <v>0</v>
          </cell>
          <cell r="I33">
            <v>41809554.35</v>
          </cell>
          <cell r="J33">
            <v>-1548791.01</v>
          </cell>
          <cell r="K33">
            <v>40260763.34</v>
          </cell>
          <cell r="M33">
            <v>27514112.16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78209.98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77133.93</v>
          </cell>
          <cell r="H54">
            <v>0</v>
          </cell>
          <cell r="I54">
            <v>77133.93</v>
          </cell>
          <cell r="J54">
            <v>0</v>
          </cell>
          <cell r="K54">
            <v>77133.93</v>
          </cell>
          <cell r="M54">
            <v>82893.54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</v>
          </cell>
          <cell r="H56">
            <v>0</v>
          </cell>
          <cell r="I56">
            <v>1295922.85</v>
          </cell>
          <cell r="J56">
            <v>0</v>
          </cell>
          <cell r="K56">
            <v>1295922.85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</v>
          </cell>
          <cell r="H66">
            <v>0</v>
          </cell>
          <cell r="I66">
            <v>654587.18</v>
          </cell>
          <cell r="J66">
            <v>0</v>
          </cell>
          <cell r="K66">
            <v>654587.18</v>
          </cell>
          <cell r="M66">
            <v>679045.73</v>
          </cell>
        </row>
        <row r="67">
          <cell r="F67">
            <v>654587.18</v>
          </cell>
          <cell r="H67">
            <v>0</v>
          </cell>
          <cell r="I67">
            <v>654587.18</v>
          </cell>
          <cell r="J67">
            <v>0</v>
          </cell>
          <cell r="K67">
            <v>654587.18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166257.27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666995.19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20884.85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42071.87</v>
          </cell>
          <cell r="H121">
            <v>-5774.96</v>
          </cell>
          <cell r="I121">
            <v>36296.91</v>
          </cell>
          <cell r="J121">
            <v>0</v>
          </cell>
          <cell r="K121">
            <v>36296.91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</v>
          </cell>
          <cell r="H127">
            <v>-0.38</v>
          </cell>
          <cell r="I127">
            <v>9559164.43</v>
          </cell>
          <cell r="J127">
            <v>0</v>
          </cell>
          <cell r="K127">
            <v>9559164.43</v>
          </cell>
          <cell r="M127">
            <v>9608433.69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67946.01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</v>
          </cell>
          <cell r="H132">
            <v>195317.7</v>
          </cell>
          <cell r="I132">
            <v>9682258.16</v>
          </cell>
          <cell r="J132">
            <v>117681.62</v>
          </cell>
          <cell r="K132">
            <v>9799939.78</v>
          </cell>
          <cell r="M132">
            <v>9560689.95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</v>
          </cell>
          <cell r="H135">
            <v>0</v>
          </cell>
          <cell r="I135">
            <v>35344784.67</v>
          </cell>
          <cell r="J135">
            <v>0</v>
          </cell>
          <cell r="K135">
            <v>35344784.67</v>
          </cell>
          <cell r="M135">
            <v>35344784.67</v>
          </cell>
        </row>
        <row r="136">
          <cell r="F136">
            <v>7372384.14</v>
          </cell>
          <cell r="H136">
            <v>0</v>
          </cell>
          <cell r="I136">
            <v>7372384.14</v>
          </cell>
          <cell r="J136">
            <v>0</v>
          </cell>
          <cell r="K136">
            <v>7372384.14</v>
          </cell>
          <cell r="M136">
            <v>7372384.14</v>
          </cell>
        </row>
        <row r="137">
          <cell r="F137">
            <v>8095692.99</v>
          </cell>
          <cell r="H137">
            <v>0</v>
          </cell>
          <cell r="I137">
            <v>8095692.99</v>
          </cell>
          <cell r="J137">
            <v>0</v>
          </cell>
          <cell r="K137">
            <v>8095692.99</v>
          </cell>
          <cell r="M137">
            <v>8095692.99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2412995.3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</v>
          </cell>
          <cell r="H144">
            <v>0</v>
          </cell>
          <cell r="I144">
            <v>9375998.81</v>
          </cell>
          <cell r="J144">
            <v>0</v>
          </cell>
          <cell r="K144">
            <v>9375998.81</v>
          </cell>
          <cell r="M144">
            <v>8690718.81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</v>
          </cell>
          <cell r="H146">
            <v>0</v>
          </cell>
          <cell r="I146">
            <v>292874.15</v>
          </cell>
          <cell r="J146">
            <v>0</v>
          </cell>
          <cell r="K146">
            <v>292874.15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</v>
          </cell>
          <cell r="H149">
            <v>0</v>
          </cell>
          <cell r="I149">
            <v>1341347.62</v>
          </cell>
          <cell r="J149">
            <v>0</v>
          </cell>
          <cell r="K149">
            <v>1341347.62</v>
          </cell>
          <cell r="M149">
            <v>1341347.62</v>
          </cell>
        </row>
        <row r="150">
          <cell r="F150">
            <v>7162447.53</v>
          </cell>
          <cell r="H150">
            <v>0</v>
          </cell>
          <cell r="I150">
            <v>7162447.53</v>
          </cell>
          <cell r="J150">
            <v>0</v>
          </cell>
          <cell r="K150">
            <v>7162447.53</v>
          </cell>
          <cell r="M150">
            <v>7162447.53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</v>
          </cell>
          <cell r="H160">
            <v>0</v>
          </cell>
          <cell r="I160">
            <v>87699273.97</v>
          </cell>
          <cell r="J160">
            <v>0</v>
          </cell>
          <cell r="K160">
            <v>87699273.97</v>
          </cell>
          <cell r="M160">
            <v>91882807.62</v>
          </cell>
        </row>
        <row r="162">
          <cell r="F162">
            <v>-36947371.17</v>
          </cell>
          <cell r="H162">
            <v>0</v>
          </cell>
          <cell r="I162">
            <v>-36947371.17</v>
          </cell>
          <cell r="J162">
            <v>0</v>
          </cell>
          <cell r="K162">
            <v>-36947371.17</v>
          </cell>
          <cell r="M162">
            <v>-34369883.49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</v>
          </cell>
          <cell r="H172">
            <v>0</v>
          </cell>
          <cell r="I172">
            <v>-553312.8</v>
          </cell>
          <cell r="J172">
            <v>0</v>
          </cell>
          <cell r="K172">
            <v>-553312.8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-43334756.29</v>
          </cell>
        </row>
        <row r="176">
          <cell r="F176">
            <v>-43845927.41</v>
          </cell>
          <cell r="H176">
            <v>0</v>
          </cell>
          <cell r="I176">
            <v>-43845927.41</v>
          </cell>
          <cell r="J176">
            <v>0</v>
          </cell>
          <cell r="K176">
            <v>-43845927.41</v>
          </cell>
          <cell r="M176">
            <v>-40812322.37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</v>
          </cell>
          <cell r="H178">
            <v>0</v>
          </cell>
          <cell r="I178">
            <v>80242977.4</v>
          </cell>
          <cell r="J178">
            <v>0</v>
          </cell>
          <cell r="K178">
            <v>80242977.4</v>
          </cell>
          <cell r="M178">
            <v>80242977.4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</v>
          </cell>
          <cell r="H181">
            <v>0</v>
          </cell>
          <cell r="I181">
            <v>39803249.9</v>
          </cell>
          <cell r="J181">
            <v>0</v>
          </cell>
          <cell r="K181">
            <v>39803249.9</v>
          </cell>
          <cell r="M181">
            <v>42886966.17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-15000002.2</v>
          </cell>
          <cell r="H187">
            <v>0</v>
          </cell>
          <cell r="I187">
            <v>-15000002.2</v>
          </cell>
          <cell r="J187">
            <v>0</v>
          </cell>
          <cell r="K187">
            <v>-15000002.2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</v>
          </cell>
          <cell r="H193">
            <v>0</v>
          </cell>
          <cell r="I193">
            <v>32296713.1</v>
          </cell>
          <cell r="J193">
            <v>0</v>
          </cell>
          <cell r="K193">
            <v>32296713.1</v>
          </cell>
          <cell r="M193">
            <v>32296713.1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</v>
          </cell>
          <cell r="H195">
            <v>0</v>
          </cell>
          <cell r="I195">
            <v>14354095.33</v>
          </cell>
          <cell r="J195">
            <v>0</v>
          </cell>
          <cell r="K195">
            <v>14354095.33</v>
          </cell>
          <cell r="M195">
            <v>15550269.85</v>
          </cell>
        </row>
        <row r="197">
          <cell r="F197">
            <v>-31920095.53</v>
          </cell>
          <cell r="H197">
            <v>0</v>
          </cell>
          <cell r="I197">
            <v>-31920095.53</v>
          </cell>
          <cell r="J197">
            <v>0</v>
          </cell>
          <cell r="K197">
            <v>-31920095.53</v>
          </cell>
          <cell r="M197">
            <v>-26416134.65</v>
          </cell>
        </row>
        <row r="198">
          <cell r="F198">
            <v>-8161948.43</v>
          </cell>
          <cell r="H198">
            <v>0</v>
          </cell>
          <cell r="I198">
            <v>-8161948.43</v>
          </cell>
          <cell r="J198">
            <v>0</v>
          </cell>
          <cell r="K198">
            <v>-8161948.43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</v>
          </cell>
          <cell r="H200">
            <v>0</v>
          </cell>
          <cell r="I200">
            <v>-40082043.96</v>
          </cell>
          <cell r="J200">
            <v>0</v>
          </cell>
          <cell r="K200">
            <v>-40082043.96</v>
          </cell>
          <cell r="M200">
            <v>-31375654</v>
          </cell>
        </row>
        <row r="202">
          <cell r="F202">
            <v>-33676325.27</v>
          </cell>
          <cell r="H202">
            <v>0</v>
          </cell>
          <cell r="I202">
            <v>-33676325.27</v>
          </cell>
          <cell r="J202">
            <v>0</v>
          </cell>
          <cell r="K202">
            <v>-33676325.27</v>
          </cell>
          <cell r="M202">
            <v>-47973418.14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</v>
          </cell>
          <cell r="H204">
            <v>0</v>
          </cell>
          <cell r="I204">
            <v>-47027588.84</v>
          </cell>
          <cell r="J204">
            <v>0</v>
          </cell>
          <cell r="K204">
            <v>-47027588.84</v>
          </cell>
          <cell r="M204">
            <v>-55988988.58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</v>
          </cell>
          <cell r="H207">
            <v>0</v>
          </cell>
          <cell r="I207">
            <v>-89427175.07</v>
          </cell>
          <cell r="J207">
            <v>0</v>
          </cell>
          <cell r="K207">
            <v>-89427175.07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-50571.52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-40228.88</v>
          </cell>
          <cell r="H221">
            <v>0</v>
          </cell>
          <cell r="I221">
            <v>-40228.88</v>
          </cell>
          <cell r="J221">
            <v>0</v>
          </cell>
          <cell r="K221">
            <v>-40228.88</v>
          </cell>
          <cell r="M221">
            <v>-34563.8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-19944.85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-1308.6</v>
          </cell>
          <cell r="H226">
            <v>0</v>
          </cell>
          <cell r="I226">
            <v>-1308.6</v>
          </cell>
          <cell r="J226">
            <v>0</v>
          </cell>
          <cell r="K226">
            <v>-1308.6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-2574.99</v>
          </cell>
          <cell r="H230">
            <v>0</v>
          </cell>
          <cell r="I230">
            <v>-2574.99</v>
          </cell>
          <cell r="J230">
            <v>0</v>
          </cell>
          <cell r="K230">
            <v>-2574.99</v>
          </cell>
          <cell r="M230">
            <v>-2088.55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-1101.1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-7364352.66</v>
          </cell>
          <cell r="H233">
            <v>0</v>
          </cell>
          <cell r="I233">
            <v>-7364352.66</v>
          </cell>
          <cell r="J233">
            <v>0</v>
          </cell>
          <cell r="K233">
            <v>-7364352.66</v>
          </cell>
          <cell r="M233">
            <v>-4784420.1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</v>
          </cell>
          <cell r="H240">
            <v>0</v>
          </cell>
          <cell r="I240">
            <v>-19462.9</v>
          </cell>
          <cell r="J240">
            <v>0</v>
          </cell>
          <cell r="K240">
            <v>-19462.9</v>
          </cell>
          <cell r="M240">
            <v>-56548.65</v>
          </cell>
        </row>
        <row r="241">
          <cell r="F241">
            <v>-4514376.4</v>
          </cell>
          <cell r="H241">
            <v>0</v>
          </cell>
          <cell r="I241">
            <v>-4514376.4</v>
          </cell>
          <cell r="J241">
            <v>0</v>
          </cell>
          <cell r="K241">
            <v>-4514376.4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-605181.95</v>
          </cell>
          <cell r="H245">
            <v>-0.1</v>
          </cell>
          <cell r="I245">
            <v>-605182.05</v>
          </cell>
          <cell r="J245">
            <v>0</v>
          </cell>
          <cell r="K245">
            <v>-605182.05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</v>
          </cell>
          <cell r="I248">
            <v>-5510196.28</v>
          </cell>
          <cell r="J248">
            <v>0</v>
          </cell>
          <cell r="K248">
            <v>-5510196.28</v>
          </cell>
          <cell r="M248">
            <v>-148275</v>
          </cell>
        </row>
        <row r="249">
          <cell r="F249">
            <v>-341919.38</v>
          </cell>
          <cell r="H249">
            <v>-5510196</v>
          </cell>
          <cell r="I249">
            <v>-5852115.38</v>
          </cell>
          <cell r="J249">
            <v>-117681.62</v>
          </cell>
          <cell r="K249">
            <v>-5969797</v>
          </cell>
          <cell r="M249">
            <v>-1019990.6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-642293.83</v>
          </cell>
          <cell r="H252">
            <v>0</v>
          </cell>
          <cell r="I252">
            <v>-642293.83</v>
          </cell>
          <cell r="J252">
            <v>0</v>
          </cell>
          <cell r="K252">
            <v>-642293.83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-313148.29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</v>
          </cell>
          <cell r="H263">
            <v>0</v>
          </cell>
          <cell r="I263">
            <v>-6454055.86</v>
          </cell>
          <cell r="J263">
            <v>0</v>
          </cell>
          <cell r="K263">
            <v>-6454055.86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-1225874.38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-2361179.55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-76699.9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2120764.01</v>
          </cell>
          <cell r="K275">
            <v>2120764.01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</v>
          </cell>
        </row>
        <row r="277">
          <cell r="F277">
            <v>-16154718.28</v>
          </cell>
          <cell r="H277">
            <v>0</v>
          </cell>
          <cell r="I277">
            <v>-16154718.28</v>
          </cell>
          <cell r="J277">
            <v>1548791.01</v>
          </cell>
          <cell r="K277">
            <v>-14605927.27</v>
          </cell>
          <cell r="M277">
            <v>-11964358.88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</v>
          </cell>
          <cell r="H281">
            <v>0</v>
          </cell>
          <cell r="I281">
            <v>-2386.8</v>
          </cell>
          <cell r="J281">
            <v>0</v>
          </cell>
          <cell r="K281">
            <v>-2386.8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</v>
          </cell>
          <cell r="H290">
            <v>-1638194.08</v>
          </cell>
          <cell r="I290">
            <v>-6996926.44</v>
          </cell>
          <cell r="J290">
            <v>0</v>
          </cell>
          <cell r="K290">
            <v>-6996926.44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</v>
          </cell>
          <cell r="H293">
            <v>-1638194.08</v>
          </cell>
          <cell r="I293">
            <v>-14709573.36</v>
          </cell>
          <cell r="J293">
            <v>0</v>
          </cell>
          <cell r="K293">
            <v>-14709573.36</v>
          </cell>
          <cell r="M293">
            <v>-6289972.87</v>
          </cell>
        </row>
        <row r="295">
          <cell r="F295">
            <v>9163340.77</v>
          </cell>
          <cell r="H295">
            <v>0</v>
          </cell>
          <cell r="I295">
            <v>9163340.77</v>
          </cell>
          <cell r="J295">
            <v>0</v>
          </cell>
          <cell r="K295">
            <v>9163340.77</v>
          </cell>
          <cell r="M295">
            <v>2231625.8</v>
          </cell>
        </row>
        <row r="296">
          <cell r="F296">
            <v>-9163340.77</v>
          </cell>
          <cell r="H296">
            <v>0</v>
          </cell>
          <cell r="I296">
            <v>-9163340.77</v>
          </cell>
          <cell r="J296">
            <v>0</v>
          </cell>
          <cell r="K296">
            <v>-9163340.77</v>
          </cell>
          <cell r="M296">
            <v>-2231625.8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</v>
          </cell>
          <cell r="H308">
            <v>0</v>
          </cell>
          <cell r="I308">
            <v>-1996823.41</v>
          </cell>
          <cell r="J308">
            <v>0</v>
          </cell>
          <cell r="K308">
            <v>-1996823.41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</v>
          </cell>
          <cell r="H312">
            <v>0</v>
          </cell>
          <cell r="I312">
            <v>-67694885.17</v>
          </cell>
          <cell r="J312">
            <v>0</v>
          </cell>
          <cell r="K312">
            <v>-67694885.17</v>
          </cell>
          <cell r="M312">
            <v>-54801608.2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</v>
          </cell>
          <cell r="H314">
            <v>0</v>
          </cell>
          <cell r="I314">
            <v>-5770535.98</v>
          </cell>
          <cell r="J314">
            <v>0</v>
          </cell>
          <cell r="K314">
            <v>-5770535.98</v>
          </cell>
          <cell r="M314">
            <v>-4976608.6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</v>
          </cell>
          <cell r="H317">
            <v>0</v>
          </cell>
          <cell r="I317">
            <v>-7129082.94</v>
          </cell>
          <cell r="J317">
            <v>0</v>
          </cell>
          <cell r="K317">
            <v>-7129082.94</v>
          </cell>
          <cell r="M317">
            <v>-7340016.52</v>
          </cell>
        </row>
        <row r="318">
          <cell r="F318">
            <v>-22543896.88</v>
          </cell>
          <cell r="H318">
            <v>0</v>
          </cell>
          <cell r="I318">
            <v>-22543896.88</v>
          </cell>
          <cell r="J318">
            <v>0</v>
          </cell>
          <cell r="K318">
            <v>-22543896.88</v>
          </cell>
          <cell r="M318">
            <v>-18975701.15</v>
          </cell>
        </row>
        <row r="319">
          <cell r="F319">
            <v>-14970697.87</v>
          </cell>
          <cell r="H319">
            <v>0</v>
          </cell>
          <cell r="I319">
            <v>-14970697.87</v>
          </cell>
          <cell r="J319">
            <v>0</v>
          </cell>
          <cell r="K319">
            <v>-14970697.87</v>
          </cell>
          <cell r="M319">
            <v>-10733163.5</v>
          </cell>
        </row>
        <row r="320">
          <cell r="F320">
            <v>-5929097.62</v>
          </cell>
          <cell r="H320">
            <v>0</v>
          </cell>
          <cell r="I320">
            <v>-5929097.62</v>
          </cell>
          <cell r="J320">
            <v>0</v>
          </cell>
          <cell r="K320">
            <v>-5929097.62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-65945.4</v>
          </cell>
          <cell r="H326">
            <v>0</v>
          </cell>
          <cell r="I326">
            <v>-65945.4</v>
          </cell>
          <cell r="J326">
            <v>0</v>
          </cell>
          <cell r="K326">
            <v>-65945.4</v>
          </cell>
          <cell r="M326">
            <v>-489050</v>
          </cell>
        </row>
        <row r="327">
          <cell r="F327">
            <v>-5740149.55</v>
          </cell>
          <cell r="H327">
            <v>0</v>
          </cell>
          <cell r="I327">
            <v>-5740149.55</v>
          </cell>
          <cell r="J327">
            <v>0</v>
          </cell>
          <cell r="K327">
            <v>-5740149.55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-5217.9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-1334657.64</v>
          </cell>
          <cell r="H365">
            <v>0</v>
          </cell>
          <cell r="I365">
            <v>-1334657.64</v>
          </cell>
          <cell r="J365">
            <v>0</v>
          </cell>
          <cell r="K365">
            <v>-1334657.64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</v>
          </cell>
          <cell r="H369">
            <v>0</v>
          </cell>
          <cell r="I369">
            <v>6442604.62</v>
          </cell>
          <cell r="J369">
            <v>0</v>
          </cell>
          <cell r="K369">
            <v>6442604.62</v>
          </cell>
          <cell r="M369">
            <v>5483623.99</v>
          </cell>
        </row>
        <row r="370">
          <cell r="F370">
            <v>-146974404.12</v>
          </cell>
          <cell r="H370">
            <v>0</v>
          </cell>
          <cell r="I370">
            <v>-146974404.12</v>
          </cell>
          <cell r="J370">
            <v>0</v>
          </cell>
          <cell r="K370">
            <v>-146974404.12</v>
          </cell>
          <cell r="M370">
            <v>-126486911.23</v>
          </cell>
        </row>
        <row r="372">
          <cell r="F372">
            <v>26500592.89</v>
          </cell>
          <cell r="H372">
            <v>0</v>
          </cell>
          <cell r="I372">
            <v>26500592.89</v>
          </cell>
          <cell r="J372">
            <v>0</v>
          </cell>
          <cell r="K372">
            <v>26500592.89</v>
          </cell>
          <cell r="M372">
            <v>18772102.78</v>
          </cell>
        </row>
        <row r="373">
          <cell r="F373">
            <v>6630093.55</v>
          </cell>
          <cell r="H373">
            <v>0</v>
          </cell>
          <cell r="I373">
            <v>6630093.55</v>
          </cell>
          <cell r="J373">
            <v>0</v>
          </cell>
          <cell r="K373">
            <v>6630093.55</v>
          </cell>
          <cell r="M373">
            <v>5271502.4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83463.26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16539.94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145755.52</v>
          </cell>
          <cell r="H400">
            <v>0</v>
          </cell>
          <cell r="I400">
            <v>145755.52</v>
          </cell>
          <cell r="J400">
            <v>0</v>
          </cell>
          <cell r="K400">
            <v>145755.52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157359.33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</v>
          </cell>
          <cell r="H407">
            <v>0</v>
          </cell>
          <cell r="I407">
            <v>7303561.95</v>
          </cell>
          <cell r="J407">
            <v>0</v>
          </cell>
          <cell r="K407">
            <v>7303561.95</v>
          </cell>
          <cell r="M407">
            <v>8629150.04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188263.68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</v>
          </cell>
          <cell r="H410">
            <v>0</v>
          </cell>
          <cell r="I410">
            <v>7575401.4</v>
          </cell>
          <cell r="J410">
            <v>0</v>
          </cell>
          <cell r="K410">
            <v>7575401.4</v>
          </cell>
          <cell r="M410">
            <v>6233604.06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523604.48</v>
          </cell>
          <cell r="H432">
            <v>0</v>
          </cell>
          <cell r="I432">
            <v>523604.48</v>
          </cell>
          <cell r="J432">
            <v>0</v>
          </cell>
          <cell r="K432">
            <v>523604.48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132577.52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71459.15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142.42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1223105.41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</v>
          </cell>
          <cell r="H497">
            <v>0</v>
          </cell>
          <cell r="I497">
            <v>66814.21</v>
          </cell>
          <cell r="J497">
            <v>0</v>
          </cell>
          <cell r="K497">
            <v>66814.21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</v>
          </cell>
          <cell r="H504">
            <v>5321726.56</v>
          </cell>
          <cell r="I504">
            <v>111399400.46</v>
          </cell>
          <cell r="J504">
            <v>0</v>
          </cell>
          <cell r="K504">
            <v>111399400.46</v>
          </cell>
          <cell r="M504">
            <v>92250788.65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</v>
          </cell>
          <cell r="H509">
            <v>1638194.08</v>
          </cell>
          <cell r="I509">
            <v>6996926.44</v>
          </cell>
          <cell r="J509">
            <v>0</v>
          </cell>
          <cell r="K509">
            <v>6996926.44</v>
          </cell>
          <cell r="M509">
            <v>0</v>
          </cell>
        </row>
        <row r="510">
          <cell r="F510">
            <v>6442851.63</v>
          </cell>
          <cell r="H510">
            <v>1643969.04</v>
          </cell>
          <cell r="I510">
            <v>8086820.67</v>
          </cell>
          <cell r="J510">
            <v>0</v>
          </cell>
          <cell r="K510">
            <v>8086820.67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78439.01</v>
          </cell>
          <cell r="H514">
            <v>0</v>
          </cell>
          <cell r="I514">
            <v>78439.01</v>
          </cell>
          <cell r="J514">
            <v>0</v>
          </cell>
          <cell r="K514">
            <v>78439.01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116711.04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</v>
          </cell>
          <cell r="H519">
            <v>0</v>
          </cell>
          <cell r="I519">
            <v>2577487.68</v>
          </cell>
          <cell r="J519">
            <v>0</v>
          </cell>
          <cell r="K519">
            <v>2577487.68</v>
          </cell>
          <cell r="M519">
            <v>2576859.2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54969.6</v>
          </cell>
          <cell r="H524">
            <v>0</v>
          </cell>
          <cell r="I524">
            <v>54969.6</v>
          </cell>
          <cell r="J524">
            <v>0</v>
          </cell>
          <cell r="K524">
            <v>54969.6</v>
          </cell>
          <cell r="M524">
            <v>54969.6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</v>
          </cell>
          <cell r="H526">
            <v>0</v>
          </cell>
          <cell r="I526">
            <v>553312.8</v>
          </cell>
          <cell r="J526">
            <v>0</v>
          </cell>
          <cell r="K526">
            <v>553312.8</v>
          </cell>
          <cell r="M526">
            <v>0</v>
          </cell>
        </row>
        <row r="527">
          <cell r="F527">
            <v>8314232.98</v>
          </cell>
          <cell r="H527">
            <v>0</v>
          </cell>
          <cell r="I527">
            <v>8314232.98</v>
          </cell>
          <cell r="J527">
            <v>0</v>
          </cell>
          <cell r="K527">
            <v>8314232.98</v>
          </cell>
          <cell r="M527">
            <v>8077346.68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7433501.43</v>
          </cell>
          <cell r="H539">
            <v>0</v>
          </cell>
          <cell r="I539">
            <v>7433501.43</v>
          </cell>
          <cell r="J539">
            <v>0</v>
          </cell>
          <cell r="K539">
            <v>7433501.43</v>
          </cell>
          <cell r="M539">
            <v>8670041.48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</v>
          </cell>
          <cell r="H543">
            <v>0</v>
          </cell>
          <cell r="I543">
            <v>15295726.89</v>
          </cell>
          <cell r="J543">
            <v>0</v>
          </cell>
          <cell r="K543">
            <v>15295726.89</v>
          </cell>
          <cell r="M543">
            <v>18324057.83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-3.03989509120584E-08</v>
          </cell>
          <cell r="H546">
            <v>-9.31322574615479E-10</v>
          </cell>
          <cell r="I546">
            <v>-1.92230800166726E-08</v>
          </cell>
          <cell r="J546">
            <v>-4.65661287307739E-10</v>
          </cell>
          <cell r="K546">
            <v>-1.92230800166726E-08</v>
          </cell>
          <cell r="M546">
            <v>-1.65104893312673E-07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7034948.27</v>
          </cell>
          <cell r="G18">
            <v>-6848.26</v>
          </cell>
          <cell r="H18">
            <v>7028100.01</v>
          </cell>
          <cell r="I18">
            <v>0</v>
          </cell>
          <cell r="J18">
            <v>7028100.01</v>
          </cell>
          <cell r="K18">
            <v>6978537.92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7234562.84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35872713.76</v>
          </cell>
          <cell r="G29">
            <v>0</v>
          </cell>
          <cell r="H29">
            <v>35872713.76</v>
          </cell>
          <cell r="I29">
            <v>-1548791.01</v>
          </cell>
          <cell r="J29">
            <v>34323922.75</v>
          </cell>
          <cell r="K29">
            <v>22244415.13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</v>
          </cell>
          <cell r="G32">
            <v>0</v>
          </cell>
          <cell r="H32">
            <v>41809554.35</v>
          </cell>
          <cell r="I32">
            <v>-1548791.01</v>
          </cell>
          <cell r="J32">
            <v>40260763.34</v>
          </cell>
          <cell r="K32">
            <v>27514112.16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78209.98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77133.93</v>
          </cell>
          <cell r="G53">
            <v>0</v>
          </cell>
          <cell r="H53">
            <v>77133.93</v>
          </cell>
          <cell r="I53">
            <v>0</v>
          </cell>
          <cell r="J53">
            <v>77133.93</v>
          </cell>
          <cell r="K53">
            <v>82893.54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</v>
          </cell>
          <cell r="G55">
            <v>0</v>
          </cell>
          <cell r="H55">
            <v>1295922.85</v>
          </cell>
          <cell r="I55">
            <v>0</v>
          </cell>
          <cell r="J55">
            <v>1295922.85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</v>
          </cell>
          <cell r="G65">
            <v>0</v>
          </cell>
          <cell r="H65">
            <v>654587.18</v>
          </cell>
          <cell r="I65">
            <v>0</v>
          </cell>
          <cell r="J65">
            <v>654587.18</v>
          </cell>
          <cell r="K65">
            <v>679045.73</v>
          </cell>
        </row>
        <row r="66">
          <cell r="F66">
            <v>654587.18</v>
          </cell>
          <cell r="G66">
            <v>0</v>
          </cell>
          <cell r="H66">
            <v>654587.18</v>
          </cell>
          <cell r="I66">
            <v>0</v>
          </cell>
          <cell r="J66">
            <v>654587.18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166257.27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666995.19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20884.85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42071.87</v>
          </cell>
          <cell r="G120">
            <v>-5774.96</v>
          </cell>
          <cell r="H120">
            <v>36296.91</v>
          </cell>
          <cell r="I120">
            <v>0</v>
          </cell>
          <cell r="J120">
            <v>36296.91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</v>
          </cell>
          <cell r="G126">
            <v>-0.38</v>
          </cell>
          <cell r="H126">
            <v>9559164.43</v>
          </cell>
          <cell r="I126">
            <v>0</v>
          </cell>
          <cell r="J126">
            <v>9559164.43</v>
          </cell>
          <cell r="K126">
            <v>9608433.69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67946.01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</v>
          </cell>
          <cell r="G131">
            <v>195317.7</v>
          </cell>
          <cell r="H131">
            <v>9682258.16</v>
          </cell>
          <cell r="I131">
            <v>117681.62</v>
          </cell>
          <cell r="J131">
            <v>9799939.78</v>
          </cell>
          <cell r="K131">
            <v>9560689.95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</v>
          </cell>
          <cell r="G134">
            <v>0</v>
          </cell>
          <cell r="H134">
            <v>35344784.67</v>
          </cell>
          <cell r="I134">
            <v>0</v>
          </cell>
          <cell r="J134">
            <v>35344784.67</v>
          </cell>
          <cell r="K134">
            <v>35344784.67</v>
          </cell>
        </row>
        <row r="135">
          <cell r="F135">
            <v>7372384.14</v>
          </cell>
          <cell r="G135">
            <v>0</v>
          </cell>
          <cell r="H135">
            <v>7372384.14</v>
          </cell>
          <cell r="I135">
            <v>0</v>
          </cell>
          <cell r="J135">
            <v>7372384.14</v>
          </cell>
          <cell r="K135">
            <v>7372384.14</v>
          </cell>
        </row>
        <row r="136">
          <cell r="F136">
            <v>8095692.99</v>
          </cell>
          <cell r="G136">
            <v>0</v>
          </cell>
          <cell r="H136">
            <v>8095692.99</v>
          </cell>
          <cell r="I136">
            <v>0</v>
          </cell>
          <cell r="J136">
            <v>8095692.99</v>
          </cell>
          <cell r="K136">
            <v>8095692.99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2412995.3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</v>
          </cell>
          <cell r="G143">
            <v>0</v>
          </cell>
          <cell r="H143">
            <v>9375998.81</v>
          </cell>
          <cell r="I143">
            <v>0</v>
          </cell>
          <cell r="J143">
            <v>9375998.81</v>
          </cell>
          <cell r="K143">
            <v>8690718.81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</v>
          </cell>
          <cell r="G145">
            <v>0</v>
          </cell>
          <cell r="H145">
            <v>292874.15</v>
          </cell>
          <cell r="I145">
            <v>0</v>
          </cell>
          <cell r="J145">
            <v>292874.15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</v>
          </cell>
          <cell r="G148">
            <v>0</v>
          </cell>
          <cell r="H148">
            <v>1341347.62</v>
          </cell>
          <cell r="I148">
            <v>0</v>
          </cell>
          <cell r="J148">
            <v>1341347.62</v>
          </cell>
          <cell r="K148">
            <v>1341347.62</v>
          </cell>
        </row>
        <row r="149">
          <cell r="F149">
            <v>7162447.53</v>
          </cell>
          <cell r="G149">
            <v>0</v>
          </cell>
          <cell r="H149">
            <v>7162447.53</v>
          </cell>
          <cell r="I149">
            <v>0</v>
          </cell>
          <cell r="J149">
            <v>7162447.53</v>
          </cell>
          <cell r="K149">
            <v>7162447.53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</v>
          </cell>
          <cell r="G159">
            <v>0</v>
          </cell>
          <cell r="H159">
            <v>87699273.97</v>
          </cell>
          <cell r="I159">
            <v>0</v>
          </cell>
          <cell r="J159">
            <v>87699273.97</v>
          </cell>
          <cell r="K159">
            <v>91882807.62</v>
          </cell>
        </row>
        <row r="161">
          <cell r="F161">
            <v>-36947371.17</v>
          </cell>
          <cell r="G161">
            <v>0</v>
          </cell>
          <cell r="H161">
            <v>-36947371.17</v>
          </cell>
          <cell r="I161">
            <v>0</v>
          </cell>
          <cell r="J161">
            <v>-36947371.17</v>
          </cell>
          <cell r="K161">
            <v>-34369883.49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</v>
          </cell>
          <cell r="G171">
            <v>0</v>
          </cell>
          <cell r="H171">
            <v>-553312.8</v>
          </cell>
          <cell r="I171">
            <v>0</v>
          </cell>
          <cell r="J171">
            <v>-553312.8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-43334756.29</v>
          </cell>
        </row>
        <row r="175">
          <cell r="F175">
            <v>-43845927.41</v>
          </cell>
          <cell r="G175">
            <v>0</v>
          </cell>
          <cell r="H175">
            <v>-43845927.41</v>
          </cell>
          <cell r="I175">
            <v>0</v>
          </cell>
          <cell r="J175">
            <v>-43845927.41</v>
          </cell>
          <cell r="K175">
            <v>-40812322.37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</v>
          </cell>
          <cell r="G177">
            <v>0</v>
          </cell>
          <cell r="H177">
            <v>80242977.4</v>
          </cell>
          <cell r="I177">
            <v>0</v>
          </cell>
          <cell r="J177">
            <v>80242977.4</v>
          </cell>
          <cell r="K177">
            <v>80242977.4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</v>
          </cell>
          <cell r="G180">
            <v>0</v>
          </cell>
          <cell r="H180">
            <v>39803249.9</v>
          </cell>
          <cell r="I180">
            <v>0</v>
          </cell>
          <cell r="J180">
            <v>39803249.9</v>
          </cell>
          <cell r="K180">
            <v>42886966.17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-15000002.2</v>
          </cell>
          <cell r="G186">
            <v>0</v>
          </cell>
          <cell r="H186">
            <v>-15000002.2</v>
          </cell>
          <cell r="I186">
            <v>0</v>
          </cell>
          <cell r="J186">
            <v>-15000002.2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</v>
          </cell>
          <cell r="G192">
            <v>0</v>
          </cell>
          <cell r="H192">
            <v>32296713.1</v>
          </cell>
          <cell r="I192">
            <v>0</v>
          </cell>
          <cell r="J192">
            <v>32296713.1</v>
          </cell>
          <cell r="K192">
            <v>32296713.1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</v>
          </cell>
          <cell r="G194">
            <v>0</v>
          </cell>
          <cell r="H194">
            <v>14354095.33</v>
          </cell>
          <cell r="I194">
            <v>0</v>
          </cell>
          <cell r="J194">
            <v>14354095.33</v>
          </cell>
          <cell r="K194">
            <v>15550269.85</v>
          </cell>
        </row>
        <row r="196">
          <cell r="F196">
            <v>-31920095.53</v>
          </cell>
          <cell r="G196">
            <v>0</v>
          </cell>
          <cell r="H196">
            <v>-31920095.53</v>
          </cell>
          <cell r="I196">
            <v>0</v>
          </cell>
          <cell r="J196">
            <v>-31920095.53</v>
          </cell>
          <cell r="K196">
            <v>-26416134.65</v>
          </cell>
        </row>
        <row r="197">
          <cell r="F197">
            <v>-8161948.43</v>
          </cell>
          <cell r="G197">
            <v>0</v>
          </cell>
          <cell r="H197">
            <v>-8161948.43</v>
          </cell>
          <cell r="I197">
            <v>0</v>
          </cell>
          <cell r="J197">
            <v>-8161948.43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</v>
          </cell>
          <cell r="G199">
            <v>0</v>
          </cell>
          <cell r="H199">
            <v>-40082043.96</v>
          </cell>
          <cell r="I199">
            <v>0</v>
          </cell>
          <cell r="J199">
            <v>-40082043.96</v>
          </cell>
          <cell r="K199">
            <v>-31375654</v>
          </cell>
        </row>
        <row r="201">
          <cell r="F201">
            <v>-33676325.27</v>
          </cell>
          <cell r="G201">
            <v>0</v>
          </cell>
          <cell r="H201">
            <v>-33676325.27</v>
          </cell>
          <cell r="I201">
            <v>0</v>
          </cell>
          <cell r="J201">
            <v>-33676325.27</v>
          </cell>
          <cell r="K201">
            <v>-47973418.14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</v>
          </cell>
          <cell r="G203">
            <v>0</v>
          </cell>
          <cell r="H203">
            <v>-47027588.84</v>
          </cell>
          <cell r="I203">
            <v>0</v>
          </cell>
          <cell r="J203">
            <v>-47027588.84</v>
          </cell>
          <cell r="K203">
            <v>-55988988.58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</v>
          </cell>
          <cell r="G206">
            <v>0</v>
          </cell>
          <cell r="H206">
            <v>-89427175.07</v>
          </cell>
          <cell r="I206">
            <v>0</v>
          </cell>
          <cell r="J206">
            <v>-89427175.07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-50571.52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-40228.88</v>
          </cell>
          <cell r="G220">
            <v>0</v>
          </cell>
          <cell r="H220">
            <v>-40228.88</v>
          </cell>
          <cell r="I220">
            <v>0</v>
          </cell>
          <cell r="J220">
            <v>-40228.88</v>
          </cell>
          <cell r="K220">
            <v>-34563.8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-19944.85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-1308.6</v>
          </cell>
          <cell r="G225">
            <v>0</v>
          </cell>
          <cell r="H225">
            <v>-1308.6</v>
          </cell>
          <cell r="I225">
            <v>0</v>
          </cell>
          <cell r="J225">
            <v>-1308.6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-2574.99</v>
          </cell>
          <cell r="G229">
            <v>0</v>
          </cell>
          <cell r="H229">
            <v>-2574.99</v>
          </cell>
          <cell r="I229">
            <v>0</v>
          </cell>
          <cell r="J229">
            <v>-2574.99</v>
          </cell>
          <cell r="K229">
            <v>-2088.55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-1101.1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-7364352.66</v>
          </cell>
          <cell r="G232">
            <v>0</v>
          </cell>
          <cell r="H232">
            <v>-7364352.66</v>
          </cell>
          <cell r="I232">
            <v>0</v>
          </cell>
          <cell r="J232">
            <v>-7364352.66</v>
          </cell>
          <cell r="K232">
            <v>-4784420.1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</v>
          </cell>
          <cell r="G239">
            <v>0</v>
          </cell>
          <cell r="H239">
            <v>-19462.9</v>
          </cell>
          <cell r="I239">
            <v>0</v>
          </cell>
          <cell r="J239">
            <v>-19462.9</v>
          </cell>
          <cell r="K239">
            <v>-56548.65</v>
          </cell>
        </row>
        <row r="240">
          <cell r="F240">
            <v>-4514376.4</v>
          </cell>
          <cell r="G240">
            <v>0</v>
          </cell>
          <cell r="H240">
            <v>-4514376.4</v>
          </cell>
          <cell r="I240">
            <v>0</v>
          </cell>
          <cell r="J240">
            <v>-4514376.4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-605181.95</v>
          </cell>
          <cell r="G244">
            <v>-0.1</v>
          </cell>
          <cell r="H244">
            <v>-605182.05</v>
          </cell>
          <cell r="I244">
            <v>0</v>
          </cell>
          <cell r="J244">
            <v>-605182.05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</v>
          </cell>
          <cell r="H247">
            <v>-5510196.28</v>
          </cell>
          <cell r="I247">
            <v>0</v>
          </cell>
          <cell r="J247">
            <v>-5510196.28</v>
          </cell>
          <cell r="K247">
            <v>-148275</v>
          </cell>
        </row>
        <row r="248">
          <cell r="F248">
            <v>-341919.38</v>
          </cell>
          <cell r="G248">
            <v>-5510196</v>
          </cell>
          <cell r="H248">
            <v>-5852115.38</v>
          </cell>
          <cell r="I248">
            <v>-117681.62</v>
          </cell>
          <cell r="J248">
            <v>-5969797</v>
          </cell>
          <cell r="K248">
            <v>-1019990.6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-642293.83</v>
          </cell>
          <cell r="G251">
            <v>0</v>
          </cell>
          <cell r="H251">
            <v>-642293.83</v>
          </cell>
          <cell r="I251">
            <v>0</v>
          </cell>
          <cell r="J251">
            <v>-642293.83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-313148.29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</v>
          </cell>
          <cell r="G262">
            <v>0</v>
          </cell>
          <cell r="H262">
            <v>-6454055.86</v>
          </cell>
          <cell r="I262">
            <v>0</v>
          </cell>
          <cell r="J262">
            <v>-6454055.86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-1225874.38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-2361179.55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-76699.9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2120764.01</v>
          </cell>
          <cell r="J274">
            <v>2120764.01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</v>
          </cell>
        </row>
        <row r="276">
          <cell r="F276">
            <v>-16154718.28</v>
          </cell>
          <cell r="G276">
            <v>0</v>
          </cell>
          <cell r="H276">
            <v>-16154718.28</v>
          </cell>
          <cell r="I276">
            <v>1548791.01</v>
          </cell>
          <cell r="J276">
            <v>-14605927.27</v>
          </cell>
          <cell r="K276">
            <v>-11964358.88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</v>
          </cell>
          <cell r="G280">
            <v>0</v>
          </cell>
          <cell r="H280">
            <v>-2386.8</v>
          </cell>
          <cell r="I280">
            <v>0</v>
          </cell>
          <cell r="J280">
            <v>-2386.8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</v>
          </cell>
          <cell r="G289">
            <v>-1638194.08</v>
          </cell>
          <cell r="H289">
            <v>-6996926.44</v>
          </cell>
          <cell r="I289">
            <v>0</v>
          </cell>
          <cell r="J289">
            <v>-6996926.44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</v>
          </cell>
          <cell r="G292">
            <v>-1638194.08</v>
          </cell>
          <cell r="H292">
            <v>-14709573.36</v>
          </cell>
          <cell r="I292">
            <v>0</v>
          </cell>
          <cell r="J292">
            <v>-14709573.36</v>
          </cell>
          <cell r="K292">
            <v>-6289972.87</v>
          </cell>
        </row>
        <row r="294">
          <cell r="F294">
            <v>9163340.77</v>
          </cell>
          <cell r="G294">
            <v>0</v>
          </cell>
          <cell r="H294">
            <v>9163340.77</v>
          </cell>
          <cell r="I294">
            <v>0</v>
          </cell>
          <cell r="J294">
            <v>9163340.77</v>
          </cell>
          <cell r="K294">
            <v>2231625.8</v>
          </cell>
        </row>
        <row r="295">
          <cell r="F295">
            <v>-9163340.77</v>
          </cell>
          <cell r="G295">
            <v>0</v>
          </cell>
          <cell r="H295">
            <v>-9163340.77</v>
          </cell>
          <cell r="I295">
            <v>0</v>
          </cell>
          <cell r="J295">
            <v>-9163340.77</v>
          </cell>
          <cell r="K295">
            <v>-2231625.8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</v>
          </cell>
          <cell r="G307">
            <v>0</v>
          </cell>
          <cell r="H307">
            <v>-1996823.41</v>
          </cell>
          <cell r="I307">
            <v>0</v>
          </cell>
          <cell r="J307">
            <v>-1996823.41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</v>
          </cell>
          <cell r="G311">
            <v>0</v>
          </cell>
          <cell r="H311">
            <v>-67694885.17</v>
          </cell>
          <cell r="I311">
            <v>0</v>
          </cell>
          <cell r="J311">
            <v>-67694885.17</v>
          </cell>
          <cell r="K311">
            <v>-54801608.2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</v>
          </cell>
          <cell r="G313">
            <v>0</v>
          </cell>
          <cell r="H313">
            <v>-5770535.98</v>
          </cell>
          <cell r="I313">
            <v>0</v>
          </cell>
          <cell r="J313">
            <v>-5770535.98</v>
          </cell>
          <cell r="K313">
            <v>-4976608.6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</v>
          </cell>
          <cell r="G316">
            <v>0</v>
          </cell>
          <cell r="H316">
            <v>-7129082.94</v>
          </cell>
          <cell r="I316">
            <v>0</v>
          </cell>
          <cell r="J316">
            <v>-7129082.94</v>
          </cell>
          <cell r="K316">
            <v>-7340016.52</v>
          </cell>
        </row>
        <row r="317">
          <cell r="F317">
            <v>-22543896.88</v>
          </cell>
          <cell r="G317">
            <v>0</v>
          </cell>
          <cell r="H317">
            <v>-22543896.88</v>
          </cell>
          <cell r="I317">
            <v>0</v>
          </cell>
          <cell r="J317">
            <v>-22543896.88</v>
          </cell>
          <cell r="K317">
            <v>-18975701.15</v>
          </cell>
        </row>
        <row r="318">
          <cell r="F318">
            <v>-14970697.87</v>
          </cell>
          <cell r="G318">
            <v>0</v>
          </cell>
          <cell r="H318">
            <v>-14970697.87</v>
          </cell>
          <cell r="I318">
            <v>0</v>
          </cell>
          <cell r="J318">
            <v>-14970697.87</v>
          </cell>
          <cell r="K318">
            <v>-10733163.5</v>
          </cell>
        </row>
        <row r="319">
          <cell r="F319">
            <v>-5929097.62</v>
          </cell>
          <cell r="G319">
            <v>0</v>
          </cell>
          <cell r="H319">
            <v>-5929097.62</v>
          </cell>
          <cell r="I319">
            <v>0</v>
          </cell>
          <cell r="J319">
            <v>-5929097.62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-65945.4</v>
          </cell>
          <cell r="G325">
            <v>0</v>
          </cell>
          <cell r="H325">
            <v>-65945.4</v>
          </cell>
          <cell r="I325">
            <v>0</v>
          </cell>
          <cell r="J325">
            <v>-65945.4</v>
          </cell>
          <cell r="K325">
            <v>-489050</v>
          </cell>
        </row>
        <row r="326">
          <cell r="F326">
            <v>-5740149.55</v>
          </cell>
          <cell r="G326">
            <v>0</v>
          </cell>
          <cell r="H326">
            <v>-5740149.55</v>
          </cell>
          <cell r="I326">
            <v>0</v>
          </cell>
          <cell r="J326">
            <v>-5740149.55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-5217.9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-1334657.64</v>
          </cell>
          <cell r="G364">
            <v>0</v>
          </cell>
          <cell r="H364">
            <v>-1334657.64</v>
          </cell>
          <cell r="I364">
            <v>0</v>
          </cell>
          <cell r="J364">
            <v>-1334657.64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</v>
          </cell>
          <cell r="G368">
            <v>0</v>
          </cell>
          <cell r="H368">
            <v>6442604.62</v>
          </cell>
          <cell r="I368">
            <v>0</v>
          </cell>
          <cell r="J368">
            <v>6442604.62</v>
          </cell>
          <cell r="K368">
            <v>5483623.99</v>
          </cell>
        </row>
        <row r="369">
          <cell r="F369">
            <v>-146974404.12</v>
          </cell>
          <cell r="G369">
            <v>0</v>
          </cell>
          <cell r="H369">
            <v>-146974404.12</v>
          </cell>
          <cell r="I369">
            <v>0</v>
          </cell>
          <cell r="J369">
            <v>-146974404.12</v>
          </cell>
          <cell r="K369">
            <v>-126486911.23</v>
          </cell>
        </row>
        <row r="371">
          <cell r="F371">
            <v>26500592.89</v>
          </cell>
          <cell r="G371">
            <v>0</v>
          </cell>
          <cell r="H371">
            <v>26500592.89</v>
          </cell>
          <cell r="I371">
            <v>0</v>
          </cell>
          <cell r="J371">
            <v>26500592.89</v>
          </cell>
          <cell r="K371">
            <v>18772102.78</v>
          </cell>
        </row>
        <row r="372">
          <cell r="F372">
            <v>6630093.55</v>
          </cell>
          <cell r="G372">
            <v>0</v>
          </cell>
          <cell r="H372">
            <v>6630093.55</v>
          </cell>
          <cell r="I372">
            <v>0</v>
          </cell>
          <cell r="J372">
            <v>6630093.55</v>
          </cell>
          <cell r="K372">
            <v>5271502.4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83463.26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16539.94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145755.52</v>
          </cell>
          <cell r="G399">
            <v>0</v>
          </cell>
          <cell r="H399">
            <v>145755.52</v>
          </cell>
          <cell r="I399">
            <v>0</v>
          </cell>
          <cell r="J399">
            <v>145755.52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157359.33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</v>
          </cell>
          <cell r="G406">
            <v>0</v>
          </cell>
          <cell r="H406">
            <v>7303561.95</v>
          </cell>
          <cell r="I406">
            <v>0</v>
          </cell>
          <cell r="J406">
            <v>7303561.95</v>
          </cell>
          <cell r="K406">
            <v>8629150.04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188263.68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</v>
          </cell>
          <cell r="G409">
            <v>0</v>
          </cell>
          <cell r="H409">
            <v>7575401.4</v>
          </cell>
          <cell r="I409">
            <v>0</v>
          </cell>
          <cell r="J409">
            <v>7575401.4</v>
          </cell>
          <cell r="K409">
            <v>6233604.06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523604.48</v>
          </cell>
          <cell r="G431">
            <v>0</v>
          </cell>
          <cell r="H431">
            <v>523604.48</v>
          </cell>
          <cell r="I431">
            <v>0</v>
          </cell>
          <cell r="J431">
            <v>523604.48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132577.52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71459.15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142.42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1223105.41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</v>
          </cell>
          <cell r="G496">
            <v>0</v>
          </cell>
          <cell r="H496">
            <v>66814.21</v>
          </cell>
          <cell r="I496">
            <v>0</v>
          </cell>
          <cell r="J496">
            <v>66814.21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</v>
          </cell>
          <cell r="G503">
            <v>5321726.56</v>
          </cell>
          <cell r="H503">
            <v>111399400.46</v>
          </cell>
          <cell r="I503">
            <v>0</v>
          </cell>
          <cell r="J503">
            <v>111399400.46</v>
          </cell>
          <cell r="K503">
            <v>92250788.65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</v>
          </cell>
          <cell r="G508">
            <v>1638194.08</v>
          </cell>
          <cell r="H508">
            <v>6996926.44</v>
          </cell>
          <cell r="I508">
            <v>0</v>
          </cell>
          <cell r="J508">
            <v>6996926.44</v>
          </cell>
          <cell r="K508">
            <v>0</v>
          </cell>
        </row>
        <row r="509">
          <cell r="F509">
            <v>6442851.63</v>
          </cell>
          <cell r="G509">
            <v>1643969.04</v>
          </cell>
          <cell r="H509">
            <v>8086820.67</v>
          </cell>
          <cell r="I509">
            <v>0</v>
          </cell>
          <cell r="J509">
            <v>8086820.67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78439.01</v>
          </cell>
          <cell r="G513">
            <v>0</v>
          </cell>
          <cell r="H513">
            <v>78439.01</v>
          </cell>
          <cell r="I513">
            <v>0</v>
          </cell>
          <cell r="J513">
            <v>78439.01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116711.04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</v>
          </cell>
          <cell r="G518">
            <v>0</v>
          </cell>
          <cell r="H518">
            <v>2577487.68</v>
          </cell>
          <cell r="I518">
            <v>0</v>
          </cell>
          <cell r="J518">
            <v>2577487.68</v>
          </cell>
          <cell r="K518">
            <v>2576859.2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54969.6</v>
          </cell>
          <cell r="G523">
            <v>0</v>
          </cell>
          <cell r="H523">
            <v>54969.6</v>
          </cell>
          <cell r="I523">
            <v>0</v>
          </cell>
          <cell r="J523">
            <v>54969.6</v>
          </cell>
          <cell r="K523">
            <v>54969.6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</v>
          </cell>
          <cell r="G525">
            <v>0</v>
          </cell>
          <cell r="H525">
            <v>553312.8</v>
          </cell>
          <cell r="I525">
            <v>0</v>
          </cell>
          <cell r="J525">
            <v>553312.8</v>
          </cell>
          <cell r="K525">
            <v>0</v>
          </cell>
        </row>
        <row r="526">
          <cell r="F526">
            <v>8314232.98</v>
          </cell>
          <cell r="G526">
            <v>0</v>
          </cell>
          <cell r="H526">
            <v>8314232.98</v>
          </cell>
          <cell r="I526">
            <v>0</v>
          </cell>
          <cell r="J526">
            <v>8314232.98</v>
          </cell>
          <cell r="K526">
            <v>8077346.68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7433501.43</v>
          </cell>
          <cell r="G538">
            <v>0</v>
          </cell>
          <cell r="H538">
            <v>7433501.43</v>
          </cell>
          <cell r="I538">
            <v>0</v>
          </cell>
          <cell r="J538">
            <v>7433501.43</v>
          </cell>
          <cell r="K538">
            <v>8670041.48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</v>
          </cell>
          <cell r="G542">
            <v>0</v>
          </cell>
          <cell r="H542">
            <v>15295726.89</v>
          </cell>
          <cell r="I542">
            <v>0</v>
          </cell>
          <cell r="J542">
            <v>15295726.89</v>
          </cell>
          <cell r="K542">
            <v>18324057.83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-3.03989509120584E-08</v>
          </cell>
          <cell r="G545">
            <v>-9.31322574615479E-10</v>
          </cell>
          <cell r="H545">
            <v>-1.92230800166726E-08</v>
          </cell>
          <cell r="I545">
            <v>-4.65661287307739E-10</v>
          </cell>
          <cell r="J545">
            <v>-1.92230800166726E-08</v>
          </cell>
          <cell r="K545">
            <v>-1.65104893312673E-07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</v>
          </cell>
        </row>
        <row r="4">
          <cell r="G4">
            <v>3.721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0.258598396689941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Inversiones </v>
          </cell>
        </row>
      </sheetData>
      <sheetData sheetId="23">
        <row r="1">
          <cell r="A1" t="str">
            <v>Inversiones </v>
          </cell>
        </row>
      </sheetData>
      <sheetData sheetId="24">
        <row r="1">
          <cell r="A1" t="str">
            <v>Inversiones </v>
          </cell>
        </row>
      </sheetData>
      <sheetData sheetId="25">
        <row r="20">
          <cell r="F20">
            <v>0</v>
          </cell>
        </row>
      </sheetData>
      <sheetData sheetId="26">
        <row r="1">
          <cell r="A1" t="str">
            <v>Inversiones </v>
          </cell>
        </row>
      </sheetData>
      <sheetData sheetId="27">
        <row r="1">
          <cell r="A1" t="str">
            <v>Inversiones </v>
          </cell>
        </row>
      </sheetData>
      <sheetData sheetId="28">
        <row r="1">
          <cell r="A1" t="str">
            <v>Inversiones </v>
          </cell>
        </row>
      </sheetData>
      <sheetData sheetId="29">
        <row r="1">
          <cell r="A1" t="str">
            <v>Inversiones </v>
          </cell>
        </row>
      </sheetData>
      <sheetData sheetId="30">
        <row r="1">
          <cell r="A1" t="str">
            <v>Inversiones </v>
          </cell>
        </row>
      </sheetData>
      <sheetData sheetId="31">
        <row r="1">
          <cell r="A1" t="str">
            <v>Inversiones </v>
          </cell>
        </row>
      </sheetData>
      <sheetData sheetId="32">
        <row r="1">
          <cell r="A1" t="str">
            <v>Inversiones 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>VENTAS </v>
          </cell>
          <cell r="M3" t="str">
            <v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0.07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0.07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0.07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0.07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0.07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0.07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0.07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0.07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0.07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0.07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0.07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0.07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0.07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0.07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0.07</v>
          </cell>
          <cell r="N27" t="e">
            <v>#REF!</v>
          </cell>
          <cell r="O27" t="e">
            <v>#REF!</v>
          </cell>
          <cell r="P27">
            <v>2160.55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0.07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0.07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0.07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0.07</v>
          </cell>
          <cell r="N38" t="e">
            <v>#REF!</v>
          </cell>
          <cell r="O38" t="e">
            <v>#REF!</v>
          </cell>
          <cell r="P38">
            <v>2108.93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0.07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0.07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0.07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0.07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0.07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0.07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0.07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0.07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0.07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0.07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0.07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0.07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0.07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0.07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0.07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0.07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0.07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0.07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0.07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0.07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0.07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0.07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0.07</v>
          </cell>
          <cell r="N72" t="e">
            <v>#REF!</v>
          </cell>
          <cell r="O72" t="e">
            <v>#REF!</v>
          </cell>
          <cell r="P72">
            <v>2114.43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0.07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0.07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0.07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0.07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0.07</v>
          </cell>
          <cell r="N80" t="e">
            <v>#REF!</v>
          </cell>
          <cell r="O80" t="e">
            <v>#REF!</v>
          </cell>
          <cell r="P80">
            <v>598.7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0.07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0.07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0.07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0.07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0.07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0.07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0.07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0.07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0.07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0.07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</v>
          </cell>
          <cell r="L33">
            <v>35.98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2108.93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1033.36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293.9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4.64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73.24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70.1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599.81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72.96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4422.9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516.43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72.82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19.83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2114.43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19.99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37.62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147395.36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57957.28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79132.01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133710.83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74357.29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155882.52</v>
          </cell>
          <cell r="AG16" t="str">
            <v>F49</v>
          </cell>
          <cell r="AH16" t="str">
            <v>MOSTAZA</v>
          </cell>
          <cell r="AI16">
            <v>147147.23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19708.92</v>
          </cell>
          <cell r="AG19" t="str">
            <v>G13</v>
          </cell>
          <cell r="AH19" t="str">
            <v>MERENGO</v>
          </cell>
          <cell r="AI19">
            <v>19545.6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69267.68</v>
          </cell>
          <cell r="J20" t="str">
            <v>L09A</v>
          </cell>
          <cell r="K20" t="str">
            <v>WINSOK SPORT $ MUSIC</v>
          </cell>
          <cell r="L20">
            <v>82127.84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16450.01</v>
          </cell>
          <cell r="AG27" t="str">
            <v>G11</v>
          </cell>
          <cell r="AH27" t="str">
            <v>FOOTY</v>
          </cell>
          <cell r="AI27">
            <v>19502.58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71667.15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66680.15</v>
          </cell>
          <cell r="J31" t="str">
            <v>L11</v>
          </cell>
          <cell r="K31" t="str">
            <v>SCRUM</v>
          </cell>
          <cell r="L31">
            <v>32966.12</v>
          </cell>
          <cell r="N31" t="str">
            <v>L11</v>
          </cell>
          <cell r="O31" t="str">
            <v>SCRUM</v>
          </cell>
          <cell r="P31">
            <v>18900.83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145923.02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76557.01</v>
          </cell>
          <cell r="X39" t="str">
            <v>L24</v>
          </cell>
          <cell r="Y39" t="str">
            <v>WINSOCK</v>
          </cell>
          <cell r="Z39">
            <v>80665.29</v>
          </cell>
          <cell r="AC39" t="str">
            <v>L17</v>
          </cell>
          <cell r="AD39" t="str">
            <v>KUMMA</v>
          </cell>
          <cell r="AE39">
            <v>76862.68</v>
          </cell>
          <cell r="AG39" t="str">
            <v>L17</v>
          </cell>
          <cell r="AH39" t="str">
            <v>KUMMA</v>
          </cell>
          <cell r="AI39">
            <v>70852.01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21469.28</v>
          </cell>
          <cell r="S42" t="str">
            <v>L29</v>
          </cell>
          <cell r="T42" t="str">
            <v>MIKAH</v>
          </cell>
          <cell r="U42">
            <v>18643.81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</v>
          </cell>
          <cell r="AC45" t="str">
            <v>L31</v>
          </cell>
          <cell r="AD45" t="str">
            <v>FIORUCCI</v>
          </cell>
          <cell r="AE45">
            <v>81028.82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38715.34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39392.59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309368.04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33941.13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73097.18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304538.41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41600.24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279886.1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</v>
          </cell>
          <cell r="G40">
            <v>-2117.07714398499</v>
          </cell>
          <cell r="H40">
            <v>-2739.80452418241</v>
          </cell>
          <cell r="I40">
            <v>-3139.18294549068</v>
          </cell>
          <cell r="J40">
            <v>-3489.06681408166</v>
          </cell>
          <cell r="K40">
            <v>-3830.62013825174</v>
          </cell>
          <cell r="L40">
            <v>-4181.57086576799</v>
          </cell>
        </row>
        <row r="41">
          <cell r="A41" t="str">
            <v>AB</v>
          </cell>
          <cell r="C41" t="str">
            <v>ABASTO</v>
          </cell>
          <cell r="F41">
            <v>-3120.85976611745</v>
          </cell>
          <cell r="G41">
            <v>-3077.08495462038</v>
          </cell>
          <cell r="H41">
            <v>-4287.3764810824</v>
          </cell>
          <cell r="I41">
            <v>-5021.38583909855</v>
          </cell>
          <cell r="J41">
            <v>-5658.89482720625</v>
          </cell>
          <cell r="K41">
            <v>-6270.70283432293</v>
          </cell>
          <cell r="L41">
            <v>-6905.81459667067</v>
          </cell>
        </row>
        <row r="42">
          <cell r="A42" t="str">
            <v>AN</v>
          </cell>
          <cell r="C42" t="str">
            <v>ALTO NOA</v>
          </cell>
          <cell r="F42">
            <v>-349.767834288545</v>
          </cell>
          <cell r="G42">
            <v>-367.049277816131</v>
          </cell>
          <cell r="H42">
            <v>-468.739382290399</v>
          </cell>
          <cell r="I42">
            <v>-537.12266004769</v>
          </cell>
          <cell r="J42">
            <v>-599.296869665452</v>
          </cell>
          <cell r="K42">
            <v>-661.592444673572</v>
          </cell>
          <cell r="L42">
            <v>-725.599269556882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</v>
          </cell>
          <cell r="G43">
            <v>-3295.93541402072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-884.823816469091</v>
          </cell>
          <cell r="G44">
            <v>-997.763975818095</v>
          </cell>
          <cell r="H44">
            <v>-1393.60199546805</v>
          </cell>
          <cell r="I44">
            <v>-1583.00281146613</v>
          </cell>
          <cell r="J44">
            <v>-1750.46472788941</v>
          </cell>
          <cell r="K44">
            <v>-1914.62120425265</v>
          </cell>
          <cell r="L44">
            <v>-2082.6904815671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-354.394539750273</v>
          </cell>
          <cell r="G45">
            <v>-331.256042998398</v>
          </cell>
          <cell r="H45">
            <v>-398.229300169169</v>
          </cell>
          <cell r="I45">
            <v>-463.223371007306</v>
          </cell>
          <cell r="J45">
            <v>-524.678325157574</v>
          </cell>
          <cell r="K45">
            <v>-578.751259050642</v>
          </cell>
          <cell r="L45">
            <v>-636.745212506555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-2173.81361573967</v>
          </cell>
          <cell r="G46">
            <v>-2787.17763916618</v>
          </cell>
          <cell r="H46">
            <v>-3286.03995372598</v>
          </cell>
          <cell r="I46">
            <v>-4144.51581657464</v>
          </cell>
          <cell r="J46">
            <v>-4579.413344512</v>
          </cell>
          <cell r="K46">
            <v>-5031.33647094469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-1499.9146117344</v>
          </cell>
          <cell r="G47">
            <v>-1274.58546727418</v>
          </cell>
          <cell r="H47">
            <v>-1769.93716647295</v>
          </cell>
          <cell r="I47">
            <v>-1995.3584144683</v>
          </cell>
          <cell r="J47">
            <v>-2199.11762136677</v>
          </cell>
          <cell r="K47">
            <v>-2429.56949290186</v>
          </cell>
          <cell r="L47">
            <v>-2629.67482817066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-1097.70411240527</v>
          </cell>
          <cell r="G48">
            <v>-1064.59942146657</v>
          </cell>
          <cell r="H48">
            <v>-1520.73971683652</v>
          </cell>
          <cell r="I48">
            <v>-1772.49633445538</v>
          </cell>
          <cell r="J48">
            <v>-1992.83990156129</v>
          </cell>
          <cell r="K48">
            <v>-2205.84376661355</v>
          </cell>
          <cell r="L48">
            <v>-2427.04981811459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</v>
          </cell>
        </row>
      </sheetData>
      <sheetData sheetId="81">
        <row r="16">
          <cell r="I16">
            <v>644449.999315068</v>
          </cell>
        </row>
      </sheetData>
      <sheetData sheetId="82">
        <row r="16">
          <cell r="I16">
            <v>644449.999315068</v>
          </cell>
        </row>
      </sheetData>
      <sheetData sheetId="83">
        <row r="16">
          <cell r="I16">
            <v>644449.999315068</v>
          </cell>
        </row>
      </sheetData>
      <sheetData sheetId="84">
        <row r="16">
          <cell r="I16">
            <v>644449.999315068</v>
          </cell>
        </row>
      </sheetData>
      <sheetData sheetId="85">
        <row r="16">
          <cell r="I16">
            <v>644449.999315068</v>
          </cell>
        </row>
      </sheetData>
      <sheetData sheetId="86">
        <row r="16">
          <cell r="I16">
            <v>644449.999315068</v>
          </cell>
        </row>
      </sheetData>
      <sheetData sheetId="87">
        <row r="16">
          <cell r="I16">
            <v>644449.999315068</v>
          </cell>
        </row>
      </sheetData>
      <sheetData sheetId="88">
        <row r="16">
          <cell r="I16">
            <v>644449.999315068</v>
          </cell>
        </row>
      </sheetData>
      <sheetData sheetId="89">
        <row r="16">
          <cell r="I16">
            <v>644449.999315068</v>
          </cell>
        </row>
      </sheetData>
      <sheetData sheetId="90">
        <row r="16">
          <cell r="I16">
            <v>644449.999315068</v>
          </cell>
        </row>
      </sheetData>
      <sheetData sheetId="91">
        <row r="16">
          <cell r="I16">
            <v>644449.999315068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807609.334882192</v>
          </cell>
        </row>
      </sheetData>
      <sheetData sheetId="95">
        <row r="21">
          <cell r="I21">
            <v>807609.334882192</v>
          </cell>
        </row>
      </sheetData>
      <sheetData sheetId="96" refreshError="1"/>
      <sheetData sheetId="97"/>
      <sheetData sheetId="98">
        <row r="21">
          <cell r="I21">
            <v>807609.334882192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807609.334882192</v>
          </cell>
        </row>
      </sheetData>
      <sheetData sheetId="107">
        <row r="21">
          <cell r="I21">
            <v>807609.334882192</v>
          </cell>
        </row>
      </sheetData>
      <sheetData sheetId="108"/>
      <sheetData sheetId="109"/>
      <sheetData sheetId="110"/>
      <sheetData sheetId="111">
        <row r="21">
          <cell r="I21">
            <v>807609.334882192</v>
          </cell>
        </row>
      </sheetData>
      <sheetData sheetId="112">
        <row r="21">
          <cell r="I21">
            <v>807609.334882192</v>
          </cell>
        </row>
      </sheetData>
      <sheetData sheetId="113">
        <row r="21">
          <cell r="I21">
            <v>807609.334882192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1.9182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1.9221</v>
          </cell>
        </row>
        <row r="10">
          <cell r="A10">
            <v>39133</v>
          </cell>
          <cell r="B10">
            <v>1.9229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1.926</v>
          </cell>
        </row>
        <row r="15">
          <cell r="A15">
            <v>39138</v>
          </cell>
          <cell r="B15">
            <v>1.9268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1.9284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1.9299</v>
          </cell>
        </row>
        <row r="20">
          <cell r="A20">
            <v>39143</v>
          </cell>
          <cell r="B20">
            <v>1.9306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1.932</v>
          </cell>
        </row>
        <row r="23">
          <cell r="A23">
            <v>39146</v>
          </cell>
          <cell r="B23">
            <v>1.9327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1.934</v>
          </cell>
        </row>
        <row r="28">
          <cell r="A28">
            <v>39151</v>
          </cell>
          <cell r="B28">
            <v>1.9342</v>
          </cell>
        </row>
        <row r="29">
          <cell r="A29">
            <v>39152</v>
          </cell>
          <cell r="B29">
            <v>1.9343</v>
          </cell>
        </row>
        <row r="30">
          <cell r="A30">
            <v>39153</v>
          </cell>
          <cell r="B30">
            <v>1.9345</v>
          </cell>
        </row>
        <row r="31">
          <cell r="A31">
            <v>39154</v>
          </cell>
          <cell r="B31">
            <v>1.9347</v>
          </cell>
        </row>
        <row r="32">
          <cell r="A32">
            <v>39155</v>
          </cell>
          <cell r="B32">
            <v>1.9349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1.936</v>
          </cell>
        </row>
        <row r="39">
          <cell r="A39">
            <v>39162</v>
          </cell>
          <cell r="B39">
            <v>1.9362</v>
          </cell>
        </row>
        <row r="40">
          <cell r="A40">
            <v>39163</v>
          </cell>
          <cell r="B40">
            <v>1.9364</v>
          </cell>
        </row>
        <row r="41">
          <cell r="A41">
            <v>39164</v>
          </cell>
          <cell r="B41">
            <v>1.9366</v>
          </cell>
        </row>
        <row r="42">
          <cell r="A42">
            <v>39165</v>
          </cell>
          <cell r="B42">
            <v>1.9368</v>
          </cell>
        </row>
        <row r="43">
          <cell r="A43">
            <v>39166</v>
          </cell>
          <cell r="B43">
            <v>1.937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1.9381</v>
          </cell>
        </row>
        <row r="50">
          <cell r="A50">
            <v>39173</v>
          </cell>
          <cell r="B50">
            <v>1.9383</v>
          </cell>
        </row>
        <row r="51">
          <cell r="A51">
            <v>39174</v>
          </cell>
          <cell r="B51">
            <v>1.9385</v>
          </cell>
        </row>
        <row r="52">
          <cell r="A52">
            <v>39175</v>
          </cell>
          <cell r="B52">
            <v>1.9387</v>
          </cell>
        </row>
        <row r="53">
          <cell r="A53">
            <v>39176</v>
          </cell>
          <cell r="B53">
            <v>1.9389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1.9403</v>
          </cell>
        </row>
        <row r="58">
          <cell r="A58">
            <v>39181</v>
          </cell>
          <cell r="B58">
            <v>1.9408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1.9422</v>
          </cell>
        </row>
        <row r="62">
          <cell r="A62">
            <v>39185</v>
          </cell>
          <cell r="B62">
            <v>1.9427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1.9442</v>
          </cell>
        </row>
        <row r="66">
          <cell r="A66">
            <v>39189</v>
          </cell>
          <cell r="B66">
            <v>1.9447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1.9462</v>
          </cell>
        </row>
        <row r="70">
          <cell r="A70">
            <v>39193</v>
          </cell>
          <cell r="B70">
            <v>1.9467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1.9482</v>
          </cell>
        </row>
        <row r="74">
          <cell r="A74">
            <v>39197</v>
          </cell>
          <cell r="B74">
            <v>1.9487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1.9502</v>
          </cell>
        </row>
        <row r="78">
          <cell r="A78">
            <v>39201</v>
          </cell>
          <cell r="B78">
            <v>1.9507</v>
          </cell>
        </row>
        <row r="79">
          <cell r="A79">
            <v>39202</v>
          </cell>
          <cell r="B79">
            <v>1.9511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1.9521</v>
          </cell>
        </row>
        <row r="82">
          <cell r="A82">
            <v>39205</v>
          </cell>
          <cell r="B82">
            <v>1.9526</v>
          </cell>
        </row>
        <row r="83">
          <cell r="A83">
            <v>39206</v>
          </cell>
          <cell r="B83">
            <v>1.9531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>42850 ABC Investments </v>
          </cell>
        </row>
        <row r="115">
          <cell r="A115" t="str">
            <v>Smith barney 42900</v>
          </cell>
        </row>
        <row r="116">
          <cell r="A116" t="str">
            <v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0.0978153267431989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0.0563</v>
          </cell>
        </row>
        <row r="22">
          <cell r="C22">
            <v>0.091</v>
          </cell>
          <cell r="D22">
            <v>0.0797982420754354</v>
          </cell>
          <cell r="E22">
            <v>0.0799500883747688</v>
          </cell>
        </row>
        <row r="52">
          <cell r="E52">
            <v>0.199527192144</v>
          </cell>
        </row>
        <row r="53">
          <cell r="E53">
            <v>0.119472335851846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  <sheetName val="APRIL"/>
      <sheetName val="armado"/>
      <sheetName val="Mk"/>
      <sheetName val="MK $"/>
      <sheetName val="Tesoreria"/>
      <sheetName val="PBC"/>
      <sheetName val="BaseQ"/>
      <sheetName val="BaseDatosHBII"/>
      <sheetName val="BaseDatosHBI"/>
      <sheetName val="BNK"/>
      <sheetName val="enviar_previsiones"/>
      <sheetName val="WIN"/>
      <sheetName val="win nuevo"/>
      <sheetName val="win español"/>
      <sheetName val="Kapital"/>
      <sheetName val="Resumen"/>
      <sheetName val="Bilanz"/>
      <sheetName val="Resumen_para_contabilidad"/>
      <sheetName val="Base_Costos"/>
      <sheetName val="CRAWL_WEEK_42"/>
      <sheetName val="Gross Margin"/>
      <sheetName val="HOME PATIENT INPUTS"/>
      <sheetName val="HD INPUTS"/>
      <sheetName val="ALL OTHER INPUTS"/>
      <sheetName val="Actual &amp; Plan Summary P&amp;L"/>
      <sheetName val="CHECK Actual  Plan vs LRP Input"/>
      <sheetName val="PATIENT FLOW - OPTIONAL"/>
      <sheetName val="OUTPUT P&amp;L 2004 to 2011"/>
      <sheetName val="SC"/>
      <sheetName val="Cs.soc a pag"/>
      <sheetName val="1. BG"/>
      <sheetName val="Base"/>
      <sheetName val="DETALLE"/>
      <sheetName val="CIA"/>
      <sheetName val="B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86252697.34</v>
          </cell>
        </row>
      </sheetData>
      <sheetData sheetId="81">
        <row r="57">
          <cell r="F57">
            <v>86252697.34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86252697.34</v>
          </cell>
        </row>
      </sheetData>
      <sheetData sheetId="98">
        <row r="57">
          <cell r="F57">
            <v>86252697.34</v>
          </cell>
        </row>
      </sheetData>
      <sheetData sheetId="99">
        <row r="57">
          <cell r="F57">
            <v>86252697.34</v>
          </cell>
        </row>
      </sheetData>
      <sheetData sheetId="100">
        <row r="57">
          <cell r="F57">
            <v>86252697.34</v>
          </cell>
        </row>
      </sheetData>
      <sheetData sheetId="101">
        <row r="57">
          <cell r="F57">
            <v>86252697.34</v>
          </cell>
        </row>
      </sheetData>
      <sheetData sheetId="102">
        <row r="57">
          <cell r="F57">
            <v>86252697.34</v>
          </cell>
        </row>
      </sheetData>
      <sheetData sheetId="103">
        <row r="57">
          <cell r="F57">
            <v>86252697.34</v>
          </cell>
        </row>
      </sheetData>
      <sheetData sheetId="104">
        <row r="57">
          <cell r="F57">
            <v>86252697.34</v>
          </cell>
        </row>
      </sheetData>
      <sheetData sheetId="105">
        <row r="57">
          <cell r="F57">
            <v>86252697.34</v>
          </cell>
        </row>
      </sheetData>
      <sheetData sheetId="106">
        <row r="57">
          <cell r="F57">
            <v>86252697.34</v>
          </cell>
        </row>
      </sheetData>
      <sheetData sheetId="107">
        <row r="57">
          <cell r="F57">
            <v>86252697.34</v>
          </cell>
        </row>
      </sheetData>
      <sheetData sheetId="108">
        <row r="57">
          <cell r="F57">
            <v>86252697.34</v>
          </cell>
        </row>
      </sheetData>
      <sheetData sheetId="109" refreshError="1"/>
      <sheetData sheetId="110" refreshError="1"/>
      <sheetData sheetId="111">
        <row r="57">
          <cell r="F57">
            <v>86252697.34</v>
          </cell>
        </row>
      </sheetData>
      <sheetData sheetId="112">
        <row r="57">
          <cell r="F57">
            <v>86252697.34</v>
          </cell>
        </row>
      </sheetData>
      <sheetData sheetId="113">
        <row r="57">
          <cell r="F57">
            <v>86252697.34</v>
          </cell>
        </row>
      </sheetData>
      <sheetData sheetId="114">
        <row r="57">
          <cell r="F57">
            <v>86252697.34</v>
          </cell>
        </row>
      </sheetData>
      <sheetData sheetId="115"/>
      <sheetData sheetId="116"/>
      <sheetData sheetId="117">
        <row r="57">
          <cell r="F57">
            <v>86252697.34</v>
          </cell>
        </row>
      </sheetData>
      <sheetData sheetId="118"/>
      <sheetData sheetId="119">
        <row r="57">
          <cell r="F57">
            <v>86252697.34</v>
          </cell>
        </row>
      </sheetData>
      <sheetData sheetId="120">
        <row r="57">
          <cell r="F57">
            <v>86252697.34</v>
          </cell>
        </row>
      </sheetData>
      <sheetData sheetId="121">
        <row r="57">
          <cell r="F57">
            <v>86252697.34</v>
          </cell>
        </row>
      </sheetData>
      <sheetData sheetId="122">
        <row r="57">
          <cell r="F57">
            <v>86252697.34</v>
          </cell>
        </row>
      </sheetData>
      <sheetData sheetId="123">
        <row r="57">
          <cell r="F57">
            <v>86252697.34</v>
          </cell>
        </row>
      </sheetData>
      <sheetData sheetId="124">
        <row r="57">
          <cell r="F57">
            <v>86252697.34</v>
          </cell>
        </row>
      </sheetData>
      <sheetData sheetId="125">
        <row r="57">
          <cell r="F57">
            <v>86252697.34</v>
          </cell>
        </row>
      </sheetData>
      <sheetData sheetId="126">
        <row r="57">
          <cell r="F57">
            <v>86252697.34</v>
          </cell>
        </row>
      </sheetData>
      <sheetData sheetId="127">
        <row r="57">
          <cell r="F57">
            <v>86252697.34</v>
          </cell>
        </row>
      </sheetData>
      <sheetData sheetId="128">
        <row r="57">
          <cell r="F57">
            <v>86252697.34</v>
          </cell>
        </row>
      </sheetData>
      <sheetData sheetId="129">
        <row r="57">
          <cell r="F57">
            <v>86252697.34</v>
          </cell>
        </row>
      </sheetData>
      <sheetData sheetId="130">
        <row r="57">
          <cell r="F57">
            <v>86252697.34</v>
          </cell>
        </row>
      </sheetData>
      <sheetData sheetId="131">
        <row r="57">
          <cell r="F57">
            <v>86252697.34</v>
          </cell>
        </row>
      </sheetData>
      <sheetData sheetId="132">
        <row r="57">
          <cell r="F57">
            <v>86252697.34</v>
          </cell>
        </row>
      </sheetData>
      <sheetData sheetId="133">
        <row r="57">
          <cell r="F57">
            <v>86252697.34</v>
          </cell>
        </row>
      </sheetData>
      <sheetData sheetId="134"/>
      <sheetData sheetId="135">
        <row r="57">
          <cell r="F57">
            <v>86252697.34</v>
          </cell>
        </row>
      </sheetData>
      <sheetData sheetId="136">
        <row r="57">
          <cell r="F57">
            <v>86252697.34</v>
          </cell>
        </row>
      </sheetData>
      <sheetData sheetId="137">
        <row r="57">
          <cell r="F57">
            <v>86252697.34</v>
          </cell>
        </row>
      </sheetData>
      <sheetData sheetId="138"/>
      <sheetData sheetId="139">
        <row r="57">
          <cell r="F57">
            <v>86252697.34</v>
          </cell>
        </row>
      </sheetData>
      <sheetData sheetId="140"/>
      <sheetData sheetId="141">
        <row r="57">
          <cell r="F57">
            <v>86252697.34</v>
          </cell>
        </row>
      </sheetData>
      <sheetData sheetId="142"/>
      <sheetData sheetId="143">
        <row r="57">
          <cell r="F57">
            <v>86252697.34</v>
          </cell>
        </row>
      </sheetData>
      <sheetData sheetId="144">
        <row r="57">
          <cell r="F57">
            <v>86252697.34</v>
          </cell>
        </row>
      </sheetData>
      <sheetData sheetId="145">
        <row r="57">
          <cell r="F57">
            <v>86252697.34</v>
          </cell>
        </row>
      </sheetData>
      <sheetData sheetId="146">
        <row r="57">
          <cell r="F57">
            <v>86252697.34</v>
          </cell>
        </row>
      </sheetData>
      <sheetData sheetId="147">
        <row r="57">
          <cell r="F57">
            <v>86252697.34</v>
          </cell>
        </row>
      </sheetData>
      <sheetData sheetId="148">
        <row r="57">
          <cell r="F57">
            <v>86252697.34</v>
          </cell>
        </row>
      </sheetData>
      <sheetData sheetId="149">
        <row r="57">
          <cell r="F57">
            <v>86252697.34</v>
          </cell>
        </row>
      </sheetData>
      <sheetData sheetId="150">
        <row r="57">
          <cell r="F57">
            <v>86252697.34</v>
          </cell>
        </row>
      </sheetData>
      <sheetData sheetId="151">
        <row r="57">
          <cell r="F57">
            <v>86252697.34</v>
          </cell>
        </row>
      </sheetData>
      <sheetData sheetId="152">
        <row r="57">
          <cell r="F57">
            <v>86252697.34</v>
          </cell>
        </row>
      </sheetData>
      <sheetData sheetId="153">
        <row r="57">
          <cell r="F57">
            <v>86252697.34</v>
          </cell>
        </row>
      </sheetData>
      <sheetData sheetId="154">
        <row r="57">
          <cell r="F57">
            <v>86252697.34</v>
          </cell>
        </row>
      </sheetData>
      <sheetData sheetId="155"/>
      <sheetData sheetId="156">
        <row r="57">
          <cell r="F57">
            <v>86252697.34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">
          <cell r="A3" t="str">
            <v>SMITH INTERNATIONAL INC. S.A.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57">
          <cell r="F57">
            <v>86252697.34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1243828.18462837</v>
          </cell>
          <cell r="G13">
            <v>1690155.62</v>
          </cell>
          <cell r="H13">
            <v>2657.51</v>
          </cell>
          <cell r="I13">
            <v>4911.82</v>
          </cell>
          <cell r="N13">
            <v>337561314.336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</v>
          </cell>
          <cell r="G14">
            <v>31733.39</v>
          </cell>
          <cell r="H14">
            <v>0</v>
          </cell>
          <cell r="I14">
            <v>0</v>
          </cell>
          <cell r="N14">
            <v>4366666.66666667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</v>
          </cell>
          <cell r="G15">
            <v>0</v>
          </cell>
          <cell r="H15">
            <v>0</v>
          </cell>
          <cell r="I15">
            <v>0</v>
          </cell>
          <cell r="N15">
            <v>15016666.6666667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44425.1266272414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962.82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</v>
          </cell>
          <cell r="G25">
            <v>977709.17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</v>
          </cell>
          <cell r="G38">
            <v>5697667.26</v>
          </cell>
          <cell r="H38">
            <v>712.6</v>
          </cell>
          <cell r="I38">
            <v>322210.53</v>
          </cell>
          <cell r="J38">
            <v>5951061</v>
          </cell>
          <cell r="M38">
            <v>15954180.66</v>
          </cell>
          <cell r="N38">
            <v>404802082</v>
          </cell>
          <cell r="O38">
            <v>347510928.8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13348229.11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</v>
          </cell>
          <cell r="G42">
            <v>32350.9299999999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</v>
          </cell>
          <cell r="G43">
            <v>13219.67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</v>
          </cell>
          <cell r="G44">
            <v>2416.51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</v>
          </cell>
          <cell r="G46">
            <v>0.209999999999994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6516.5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</v>
          </cell>
          <cell r="G51">
            <v>6906906.08</v>
          </cell>
          <cell r="H51">
            <v>2055.97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</v>
          </cell>
          <cell r="G52">
            <v>1970916.65681818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0.503366643930349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374849.342702976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40159723.508417</v>
          </cell>
          <cell r="G71">
            <v>26060988.96</v>
          </cell>
          <cell r="H71">
            <v>0</v>
          </cell>
          <cell r="I71">
            <v>13888.72</v>
          </cell>
          <cell r="J71">
            <v>1898821.98</v>
          </cell>
          <cell r="K71">
            <v>9787500</v>
          </cell>
          <cell r="L71">
            <v>8295000</v>
          </cell>
          <cell r="N71">
            <v>28502857.1428571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13949409.3360392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</v>
          </cell>
          <cell r="G73">
            <v>94609.24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219786.973497597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119116188.226063</v>
          </cell>
          <cell r="I92">
            <v>0</v>
          </cell>
          <cell r="N92">
            <v>0</v>
          </cell>
          <cell r="O92">
            <v>0</v>
          </cell>
          <cell r="P92">
            <v>83883354.3143788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0.3575</v>
          </cell>
          <cell r="C10">
            <v>0.3575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0.6585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0.7634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0.8119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43790.24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0.58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133.55</v>
          </cell>
          <cell r="FS21">
            <v>3339.16</v>
          </cell>
          <cell r="FT21">
            <v>145.75</v>
          </cell>
          <cell r="FU21">
            <v>276.08</v>
          </cell>
          <cell r="FV21">
            <v>136.4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1947.38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1156.6</v>
          </cell>
          <cell r="FW22">
            <v>40649.38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4430.11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584.18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109732.29</v>
          </cell>
          <cell r="FM23">
            <v>20690.4</v>
          </cell>
          <cell r="FN23">
            <v>6152.23</v>
          </cell>
          <cell r="FO23">
            <v>3294.93</v>
          </cell>
          <cell r="FR23">
            <v>0</v>
          </cell>
          <cell r="FS23">
            <v>139642.23</v>
          </cell>
          <cell r="FT23">
            <v>28049.78</v>
          </cell>
          <cell r="FU23">
            <v>8375.69</v>
          </cell>
          <cell r="FV23">
            <v>4451.53</v>
          </cell>
          <cell r="FW23">
            <v>180519.23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</v>
          </cell>
          <cell r="E24">
            <v>80056.2600000001</v>
          </cell>
          <cell r="F24">
            <v>13552.11</v>
          </cell>
          <cell r="G24">
            <v>6758.99000000001</v>
          </cell>
          <cell r="H24">
            <v>53188.47</v>
          </cell>
          <cell r="I24">
            <v>13668.41</v>
          </cell>
          <cell r="J24">
            <v>3204.94000000001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</v>
          </cell>
          <cell r="Q24">
            <v>1251.14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</v>
          </cell>
          <cell r="Z24">
            <v>340.38</v>
          </cell>
          <cell r="AA24">
            <v>159.95</v>
          </cell>
          <cell r="FL24">
            <v>499046.540000001</v>
          </cell>
          <cell r="FM24">
            <v>99827.1400000001</v>
          </cell>
          <cell r="FN24">
            <v>18865.91</v>
          </cell>
          <cell r="FO24">
            <v>9775.11000000002</v>
          </cell>
          <cell r="FR24">
            <v>0</v>
          </cell>
          <cell r="FS24">
            <v>638688.770000001</v>
          </cell>
          <cell r="FT24">
            <v>127876.92</v>
          </cell>
          <cell r="FU24">
            <v>27241.6</v>
          </cell>
          <cell r="FV24">
            <v>14226.64</v>
          </cell>
          <cell r="FW24">
            <v>808033.930000001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</v>
          </cell>
          <cell r="H25">
            <v>285841.57</v>
          </cell>
          <cell r="I25">
            <v>58004.6399999999</v>
          </cell>
          <cell r="J25">
            <v>9596.19000000005</v>
          </cell>
          <cell r="K25">
            <v>4786.01000000001</v>
          </cell>
          <cell r="L25">
            <v>51001.15</v>
          </cell>
          <cell r="M25">
            <v>10294.7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</v>
          </cell>
          <cell r="FM25">
            <v>408295.83</v>
          </cell>
          <cell r="FN25">
            <v>25598.1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</v>
          </cell>
          <cell r="FT25">
            <v>536172.75</v>
          </cell>
          <cell r="FU25">
            <v>52839.7000000001</v>
          </cell>
          <cell r="FV25">
            <v>28115.97</v>
          </cell>
          <cell r="FW25">
            <v>3005221.32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</v>
          </cell>
          <cell r="GI25">
            <v>101167.85</v>
          </cell>
          <cell r="GJ25">
            <v>19253.67</v>
          </cell>
          <cell r="GK25">
            <v>9574.92000000001</v>
          </cell>
          <cell r="GL25">
            <v>668741.730000001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</v>
          </cell>
          <cell r="GR25">
            <v>1739128.08</v>
          </cell>
          <cell r="GT25">
            <v>36174.96</v>
          </cell>
          <cell r="GU25">
            <v>9535.46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302368.769999999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1629173.62</v>
          </cell>
          <cell r="FM26">
            <v>378307.649999999</v>
          </cell>
          <cell r="FN26">
            <v>11988.04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</v>
          </cell>
          <cell r="FT26">
            <v>914480.399999999</v>
          </cell>
          <cell r="FU26">
            <v>64827.7400000001</v>
          </cell>
          <cell r="FV26">
            <v>36024.74</v>
          </cell>
          <cell r="FW26">
            <v>5032599.4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</v>
          </cell>
          <cell r="GD26">
            <v>0</v>
          </cell>
          <cell r="GE26">
            <v>0</v>
          </cell>
          <cell r="GF26">
            <v>45443.51</v>
          </cell>
          <cell r="GH26">
            <v>356819.68</v>
          </cell>
          <cell r="GI26">
            <v>76677.8999999999</v>
          </cell>
          <cell r="GJ26">
            <v>14476.2000000001</v>
          </cell>
          <cell r="GK26">
            <v>7195.27000000001</v>
          </cell>
          <cell r="GL26">
            <v>455169.05</v>
          </cell>
          <cell r="GN26">
            <v>1266641.51</v>
          </cell>
          <cell r="GO26">
            <v>302368.769999999</v>
          </cell>
          <cell r="GP26">
            <v>455.25</v>
          </cell>
          <cell r="GQ26">
            <v>228.09</v>
          </cell>
          <cell r="GR26">
            <v>1569693.62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140318.27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260.15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</v>
          </cell>
          <cell r="AA27">
            <v>522.87</v>
          </cell>
          <cell r="FL27">
            <v>1305078.69</v>
          </cell>
          <cell r="FM27">
            <v>299197.37</v>
          </cell>
          <cell r="FN27">
            <v>7229.24</v>
          </cell>
          <cell r="FO27">
            <v>7729.35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</v>
          </cell>
          <cell r="FT27">
            <v>1213677.77</v>
          </cell>
          <cell r="FU27">
            <v>72056.9800000001</v>
          </cell>
          <cell r="FV27">
            <v>43754.09</v>
          </cell>
          <cell r="FW27">
            <v>6651834.05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18635.35</v>
          </cell>
          <cell r="GU27">
            <v>5982.18</v>
          </cell>
          <cell r="GV27">
            <v>0</v>
          </cell>
          <cell r="GW27">
            <v>0</v>
          </cell>
          <cell r="GX27">
            <v>24617.53</v>
          </cell>
          <cell r="GZ27">
            <v>43790.24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18365.92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</v>
          </cell>
          <cell r="FT28">
            <v>1497321.04</v>
          </cell>
          <cell r="FU28">
            <v>77937.5400000001</v>
          </cell>
          <cell r="FV28">
            <v>47042</v>
          </cell>
          <cell r="FW28">
            <v>8036691.01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24614.72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330907.78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1127728.04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</v>
          </cell>
          <cell r="FT29">
            <v>1739271.79</v>
          </cell>
          <cell r="FU29">
            <v>81437.94</v>
          </cell>
          <cell r="FV29">
            <v>48788.69</v>
          </cell>
          <cell r="FW29">
            <v>9225276.46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45880.01</v>
          </cell>
          <cell r="GH29">
            <v>202716.82</v>
          </cell>
          <cell r="GI29">
            <v>47199.1</v>
          </cell>
          <cell r="GJ29">
            <v>8011.34</v>
          </cell>
          <cell r="GK29">
            <v>3967.81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28977.98</v>
          </cell>
          <cell r="GU29">
            <v>7035.39</v>
          </cell>
          <cell r="GV29">
            <v>0</v>
          </cell>
          <cell r="GW29">
            <v>0</v>
          </cell>
          <cell r="GX29">
            <v>36013.37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</v>
          </cell>
          <cell r="FT30">
            <v>1920081.13</v>
          </cell>
          <cell r="FU30">
            <v>81768.9600000001</v>
          </cell>
          <cell r="FV30">
            <v>48954.46</v>
          </cell>
          <cell r="FW30">
            <v>10134589.37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</v>
          </cell>
          <cell r="FT31">
            <v>1930688.84</v>
          </cell>
          <cell r="FU31">
            <v>81768.9600000001</v>
          </cell>
          <cell r="FV31">
            <v>48954.46</v>
          </cell>
          <cell r="FW31">
            <v>10184922.93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77.46</v>
          </cell>
          <cell r="U32">
            <v>65.44</v>
          </cell>
          <cell r="V32">
            <v>0</v>
          </cell>
          <cell r="W32">
            <v>0</v>
          </cell>
          <cell r="FL32">
            <v>77.46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</v>
          </cell>
          <cell r="FT32">
            <v>1930754.28</v>
          </cell>
          <cell r="FU32">
            <v>81768.9600000001</v>
          </cell>
          <cell r="FV32">
            <v>48954.46</v>
          </cell>
          <cell r="FW32">
            <v>10185065.83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77.46</v>
          </cell>
          <cell r="GC32">
            <v>65.44</v>
          </cell>
          <cell r="GD32">
            <v>0</v>
          </cell>
          <cell r="GE32">
            <v>0</v>
          </cell>
          <cell r="GF32">
            <v>142.9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</v>
          </cell>
          <cell r="FT33">
            <v>1930754.28</v>
          </cell>
          <cell r="FU33">
            <v>81768.9600000001</v>
          </cell>
          <cell r="FV33">
            <v>48954.46</v>
          </cell>
          <cell r="FW33">
            <v>10185065.83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</v>
          </cell>
          <cell r="FT34">
            <v>1930754.28</v>
          </cell>
          <cell r="FU34">
            <v>81768.9600000001</v>
          </cell>
          <cell r="FV34">
            <v>48954.46</v>
          </cell>
          <cell r="FW34">
            <v>10185065.83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</v>
          </cell>
          <cell r="FT35">
            <v>1930754.28</v>
          </cell>
          <cell r="FU35">
            <v>81768.9600000001</v>
          </cell>
          <cell r="FV35">
            <v>48954.46</v>
          </cell>
          <cell r="FW35">
            <v>10185065.83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</v>
          </cell>
          <cell r="FT36">
            <v>1930754.28</v>
          </cell>
          <cell r="FU36">
            <v>81768.9600000001</v>
          </cell>
          <cell r="FV36">
            <v>48954.46</v>
          </cell>
          <cell r="FW36">
            <v>10185065.83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</v>
          </cell>
          <cell r="FT37">
            <v>1930754.28</v>
          </cell>
          <cell r="FU37">
            <v>81768.9600000001</v>
          </cell>
          <cell r="FV37">
            <v>48954.46</v>
          </cell>
          <cell r="FW37">
            <v>10185065.83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</v>
          </cell>
          <cell r="FT38">
            <v>1930754.28</v>
          </cell>
          <cell r="FU38">
            <v>81768.9600000001</v>
          </cell>
          <cell r="FV38">
            <v>48954.46</v>
          </cell>
          <cell r="FW38">
            <v>10185065.83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</v>
          </cell>
          <cell r="FT39">
            <v>1930754.28</v>
          </cell>
          <cell r="FU39">
            <v>81768.9600000001</v>
          </cell>
          <cell r="FV39">
            <v>48954.46</v>
          </cell>
          <cell r="FW39">
            <v>10185065.83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</v>
          </cell>
          <cell r="FT40">
            <v>1930754.28</v>
          </cell>
          <cell r="FU40">
            <v>81768.9600000001</v>
          </cell>
          <cell r="FV40">
            <v>48954.46</v>
          </cell>
          <cell r="FW40">
            <v>10185065.83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</v>
          </cell>
          <cell r="FT41">
            <v>1930754.28</v>
          </cell>
          <cell r="FU41">
            <v>81768.9600000001</v>
          </cell>
          <cell r="FV41">
            <v>48954.46</v>
          </cell>
          <cell r="FW41">
            <v>10185065.83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</v>
          </cell>
          <cell r="FT42">
            <v>1930754.28</v>
          </cell>
          <cell r="FU42">
            <v>81768.9600000001</v>
          </cell>
          <cell r="FV42">
            <v>48954.46</v>
          </cell>
          <cell r="FW42">
            <v>10185065.83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</v>
          </cell>
          <cell r="FT43">
            <v>1930754.28</v>
          </cell>
          <cell r="FU43">
            <v>81768.9600000001</v>
          </cell>
          <cell r="FV43">
            <v>48954.46</v>
          </cell>
          <cell r="FW43">
            <v>10185065.83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</v>
          </cell>
          <cell r="FT44">
            <v>1930754.28</v>
          </cell>
          <cell r="FU44">
            <v>81768.9600000001</v>
          </cell>
          <cell r="FV44">
            <v>48954.46</v>
          </cell>
          <cell r="FW44">
            <v>10185065.83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</v>
          </cell>
          <cell r="FT45">
            <v>1930754.28</v>
          </cell>
          <cell r="FU45">
            <v>81768.9600000001</v>
          </cell>
          <cell r="FV45">
            <v>48954.46</v>
          </cell>
          <cell r="FW45">
            <v>10185065.83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</v>
          </cell>
          <cell r="FT46">
            <v>1930754.28</v>
          </cell>
          <cell r="FU46">
            <v>81768.9600000001</v>
          </cell>
          <cell r="FV46">
            <v>48954.46</v>
          </cell>
          <cell r="FW46">
            <v>10185065.83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</v>
          </cell>
          <cell r="FT47">
            <v>1930754.28</v>
          </cell>
          <cell r="FU47">
            <v>81768.9600000001</v>
          </cell>
          <cell r="FV47">
            <v>48954.46</v>
          </cell>
          <cell r="FW47">
            <v>10185065.83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</v>
          </cell>
          <cell r="FT48">
            <v>1930754.28</v>
          </cell>
          <cell r="FU48">
            <v>81768.9600000001</v>
          </cell>
          <cell r="FV48">
            <v>48954.46</v>
          </cell>
          <cell r="FW48">
            <v>10185065.83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</v>
          </cell>
          <cell r="FT49">
            <v>1930754.28</v>
          </cell>
          <cell r="FU49">
            <v>81768.9600000001</v>
          </cell>
          <cell r="FV49">
            <v>48954.46</v>
          </cell>
          <cell r="FW49">
            <v>10185065.83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</v>
          </cell>
          <cell r="FT50">
            <v>1930754.28</v>
          </cell>
          <cell r="FU50">
            <v>81768.9600000001</v>
          </cell>
          <cell r="FV50">
            <v>48954.46</v>
          </cell>
          <cell r="FW50">
            <v>10185065.83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</v>
          </cell>
          <cell r="FT51">
            <v>1930754.28</v>
          </cell>
          <cell r="FU51">
            <v>81768.9600000001</v>
          </cell>
          <cell r="FV51">
            <v>48954.46</v>
          </cell>
          <cell r="FW51">
            <v>10185065.83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</v>
          </cell>
          <cell r="FT52">
            <v>1930754.28</v>
          </cell>
          <cell r="FU52">
            <v>81768.9600000001</v>
          </cell>
          <cell r="FV52">
            <v>48954.46</v>
          </cell>
          <cell r="FW52">
            <v>10185065.83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</v>
          </cell>
          <cell r="FT53">
            <v>1930754.28</v>
          </cell>
          <cell r="FU53">
            <v>81768.9600000001</v>
          </cell>
          <cell r="FV53">
            <v>48954.46</v>
          </cell>
          <cell r="FW53">
            <v>10185065.83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</v>
          </cell>
          <cell r="FT54">
            <v>1930754.28</v>
          </cell>
          <cell r="FU54">
            <v>81768.9600000001</v>
          </cell>
          <cell r="FV54">
            <v>48954.46</v>
          </cell>
          <cell r="FW54">
            <v>10185065.83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</v>
          </cell>
          <cell r="FT55">
            <v>1930754.28</v>
          </cell>
          <cell r="FU55">
            <v>81768.9600000001</v>
          </cell>
          <cell r="FV55">
            <v>48954.46</v>
          </cell>
          <cell r="FW55">
            <v>10185065.83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</v>
          </cell>
          <cell r="FT56">
            <v>1930754.28</v>
          </cell>
          <cell r="FU56">
            <v>81768.9600000001</v>
          </cell>
          <cell r="FV56">
            <v>48954.46</v>
          </cell>
          <cell r="FW56">
            <v>10185065.83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</v>
          </cell>
          <cell r="FT57">
            <v>1930754.28</v>
          </cell>
          <cell r="FU57">
            <v>81768.9600000001</v>
          </cell>
          <cell r="FV57">
            <v>48954.46</v>
          </cell>
          <cell r="FW57">
            <v>10185065.83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</v>
          </cell>
          <cell r="FT58">
            <v>1930754.28</v>
          </cell>
          <cell r="FU58">
            <v>81768.9600000001</v>
          </cell>
          <cell r="FV58">
            <v>48954.46</v>
          </cell>
          <cell r="FW58">
            <v>10185065.83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</v>
          </cell>
          <cell r="FT59">
            <v>1930754.28</v>
          </cell>
          <cell r="FU59">
            <v>81768.9600000001</v>
          </cell>
          <cell r="FV59">
            <v>48954.46</v>
          </cell>
          <cell r="FW59">
            <v>10185065.83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</v>
          </cell>
          <cell r="FT60">
            <v>1930754.28</v>
          </cell>
          <cell r="FU60">
            <v>81768.9600000001</v>
          </cell>
          <cell r="FV60">
            <v>48954.46</v>
          </cell>
          <cell r="FW60">
            <v>10185065.83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</v>
          </cell>
          <cell r="FT61">
            <v>1930754.28</v>
          </cell>
          <cell r="FU61">
            <v>81768.9600000001</v>
          </cell>
          <cell r="FV61">
            <v>48954.46</v>
          </cell>
          <cell r="FW61">
            <v>10185065.83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</v>
          </cell>
          <cell r="FT62">
            <v>1930754.28</v>
          </cell>
          <cell r="FU62">
            <v>81768.9600000001</v>
          </cell>
          <cell r="FV62">
            <v>48954.46</v>
          </cell>
          <cell r="FW62">
            <v>10185065.83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</v>
          </cell>
          <cell r="FT63">
            <v>1930754.28</v>
          </cell>
          <cell r="FU63">
            <v>81768.9600000001</v>
          </cell>
          <cell r="FV63">
            <v>48954.46</v>
          </cell>
          <cell r="FW63">
            <v>10185065.83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</v>
          </cell>
          <cell r="FT64">
            <v>1930754.28</v>
          </cell>
          <cell r="FU64">
            <v>81768.9600000001</v>
          </cell>
          <cell r="FV64">
            <v>48954.46</v>
          </cell>
          <cell r="FW64">
            <v>10185065.83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</v>
          </cell>
          <cell r="FT65">
            <v>1930754.28</v>
          </cell>
          <cell r="FU65">
            <v>81768.9600000001</v>
          </cell>
          <cell r="FV65">
            <v>48954.46</v>
          </cell>
          <cell r="FW65">
            <v>10185065.83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</v>
          </cell>
          <cell r="FT66">
            <v>1930754.28</v>
          </cell>
          <cell r="FU66">
            <v>81768.9600000001</v>
          </cell>
          <cell r="FV66">
            <v>48954.46</v>
          </cell>
          <cell r="FW66">
            <v>10185065.83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</v>
          </cell>
          <cell r="FT67">
            <v>1930754.28</v>
          </cell>
          <cell r="FU67">
            <v>81768.9600000001</v>
          </cell>
          <cell r="FV67">
            <v>48954.46</v>
          </cell>
          <cell r="FW67">
            <v>10185065.83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</v>
          </cell>
          <cell r="FT68">
            <v>1930754.28</v>
          </cell>
          <cell r="FU68">
            <v>81768.9600000001</v>
          </cell>
          <cell r="FV68">
            <v>48954.46</v>
          </cell>
          <cell r="FW68">
            <v>10185065.83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</v>
          </cell>
          <cell r="F12">
            <v>0</v>
          </cell>
          <cell r="G12">
            <v>0.0188841678361673</v>
          </cell>
          <cell r="H12">
            <v>1150682.18532017</v>
          </cell>
          <cell r="I12">
            <v>9181759.079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26293977.9705642</v>
          </cell>
          <cell r="Q12" t="str">
            <v>▼</v>
          </cell>
          <cell r="R12">
            <v>-964684667.966667</v>
          </cell>
          <cell r="S12">
            <v>-228236885.5</v>
          </cell>
          <cell r="T12">
            <v>-1616302.15195369</v>
          </cell>
          <cell r="U12">
            <v>0</v>
          </cell>
          <cell r="V12">
            <v>0</v>
          </cell>
          <cell r="W12">
            <v>-340254271.191284</v>
          </cell>
          <cell r="X12" t="str">
            <v>▼</v>
          </cell>
          <cell r="Y12">
            <v>-313960293.22072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</v>
          </cell>
          <cell r="F13">
            <v>0</v>
          </cell>
          <cell r="G13">
            <v>0.0188841678361673</v>
          </cell>
          <cell r="H13">
            <v>473241.2</v>
          </cell>
          <cell r="I13">
            <v>5617900.159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</v>
          </cell>
          <cell r="Q13" t="str">
            <v>▼</v>
          </cell>
          <cell r="R13">
            <v>-922170585.966667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-333772544.228161</v>
          </cell>
          <cell r="X13" t="str">
            <v>▼</v>
          </cell>
          <cell r="Y13">
            <v>-312116384.31009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-1373311.97070268</v>
          </cell>
          <cell r="X16" t="str">
            <v>▼</v>
          </cell>
          <cell r="Y16">
            <v>-1366645.74845502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</v>
          </cell>
          <cell r="U17">
            <v>0</v>
          </cell>
          <cell r="V17">
            <v>0</v>
          </cell>
          <cell r="W17">
            <v>-1576845.15195369</v>
          </cell>
          <cell r="X17" t="str">
            <v>▼</v>
          </cell>
          <cell r="Y17">
            <v>-1543896.33195369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-611123.826962692</v>
          </cell>
          <cell r="X24" t="str">
            <v>▲</v>
          </cell>
          <cell r="Y24">
            <v>76095.3430373083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985639.724390898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</v>
          </cell>
          <cell r="X26" t="str">
            <v>▲</v>
          </cell>
          <cell r="Y26">
            <v>-1934805.28911334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0.000643745874736435</v>
          </cell>
          <cell r="H37">
            <v>1418569.26</v>
          </cell>
          <cell r="I37">
            <v>3463775.08</v>
          </cell>
          <cell r="J37">
            <v>12930026.84445</v>
          </cell>
          <cell r="K37">
            <v>269744229.6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288260007.633282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</v>
          </cell>
          <cell r="W37">
            <v>-380182753.518517</v>
          </cell>
          <cell r="X37" t="str">
            <v>▲</v>
          </cell>
          <cell r="Y37">
            <v>-91922745.8852353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136817.336494343</v>
          </cell>
          <cell r="F38">
            <v>0</v>
          </cell>
          <cell r="G38">
            <v>0.000643745874736435</v>
          </cell>
          <cell r="H38">
            <v>196687.1</v>
          </cell>
          <cell r="I38">
            <v>344880.700000004</v>
          </cell>
          <cell r="J38">
            <v>10573372.9987</v>
          </cell>
          <cell r="K38">
            <v>267744229.6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278959402.732813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</v>
          </cell>
          <cell r="X38" t="str">
            <v>▲</v>
          </cell>
          <cell r="Y38">
            <v>-71416887.2648985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</v>
          </cell>
          <cell r="W39">
            <v>-21344229.6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62264.579999999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2179143.73511838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2179143.73511838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2258.90920408507</v>
          </cell>
          <cell r="F42">
            <v>0</v>
          </cell>
          <cell r="G42">
            <v>0</v>
          </cell>
          <cell r="H42">
            <v>26538.72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51554.7455875583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</v>
          </cell>
          <cell r="X42" t="str">
            <v>▼</v>
          </cell>
          <cell r="Y42">
            <v>22715.194202802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143514.583565076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143514.583565076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-38910.5058365759</v>
          </cell>
          <cell r="X44" t="str">
            <v>▼</v>
          </cell>
          <cell r="Y44">
            <v>-29339.9568736979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1077.51515741511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</v>
          </cell>
          <cell r="X45" t="str">
            <v>▼</v>
          </cell>
          <cell r="Y45">
            <v>-46416.1904960525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27223.3778436325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27223.3778436325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328538.170984339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328538.170984339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</v>
          </cell>
          <cell r="Q58" t="str">
            <v>▼</v>
          </cell>
          <cell r="R58">
            <v>-24983333.3333333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</v>
          </cell>
          <cell r="X58" t="str">
            <v>▲</v>
          </cell>
          <cell r="Y58">
            <v>-2613138.44581108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145155.256000001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-4291599.90844587</v>
          </cell>
          <cell r="X59" t="str">
            <v>▲</v>
          </cell>
          <cell r="Y59">
            <v>-2913327.28462293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419718.361036748</v>
          </cell>
          <cell r="Q60" t="str">
            <v>▲</v>
          </cell>
          <cell r="R60">
            <v>-3666666.66666667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-419623.102159152</v>
          </cell>
          <cell r="X60" t="str">
            <v>▼</v>
          </cell>
          <cell r="Y60">
            <v>95.258877596003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55825.1430186571</v>
          </cell>
          <cell r="F61">
            <v>0</v>
          </cell>
          <cell r="G61">
            <v>0</v>
          </cell>
          <cell r="H61">
            <v>485467.44</v>
          </cell>
          <cell r="I61">
            <v>-5264.44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-572213.321126116</v>
          </cell>
          <cell r="X61" t="str">
            <v>▼</v>
          </cell>
          <cell r="Y61">
            <v>-85621.5430283066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0.008050174088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0.000921283370107576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0.000921283370107576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-204394.598306249</v>
          </cell>
          <cell r="X64" t="str">
            <v>▲</v>
          </cell>
          <cell r="Y64">
            <v>-204352.771799174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</v>
          </cell>
        </row>
        <row r="70">
          <cell r="B70" t="str">
            <v>Consorcio Bouchard</v>
          </cell>
          <cell r="D70">
            <v>1009264</v>
          </cell>
          <cell r="E70">
            <v>344854.415828207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</v>
          </cell>
          <cell r="F75">
            <v>0</v>
          </cell>
          <cell r="G75">
            <v>32536173.676135</v>
          </cell>
          <cell r="H75">
            <v>187312.87</v>
          </cell>
          <cell r="I75">
            <v>12208531.51</v>
          </cell>
          <cell r="J75">
            <v>9699731.4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13537.9</v>
          </cell>
          <cell r="P75">
            <v>61158287.3437058</v>
          </cell>
          <cell r="Q75" t="str">
            <v>▼</v>
          </cell>
          <cell r="R75">
            <v>-657891764.236667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</v>
          </cell>
          <cell r="X75" t="str">
            <v>▼</v>
          </cell>
          <cell r="Y75">
            <v>-380882598.927371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</v>
          </cell>
          <cell r="F76">
            <v>0</v>
          </cell>
          <cell r="G76">
            <v>21315667.2001403</v>
          </cell>
          <cell r="H76">
            <v>41636.25</v>
          </cell>
          <cell r="I76">
            <v>166535.85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13537.9</v>
          </cell>
          <cell r="P76">
            <v>23358029.7999802</v>
          </cell>
          <cell r="Q76" t="str">
            <v>▼</v>
          </cell>
          <cell r="R76">
            <v>-641565097.57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</v>
          </cell>
          <cell r="X76" t="str">
            <v>▼</v>
          </cell>
          <cell r="Y76">
            <v>-416814389.239846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5533670.80869988</v>
          </cell>
          <cell r="F77">
            <v>0</v>
          </cell>
          <cell r="G77">
            <v>-3.76395880064088E-06</v>
          </cell>
          <cell r="H77">
            <v>5857.04</v>
          </cell>
          <cell r="I77">
            <v>7790.9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1516.61254915307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</v>
          </cell>
          <cell r="F81">
            <v>0</v>
          </cell>
          <cell r="G81">
            <v>0</v>
          </cell>
          <cell r="H81">
            <v>4236.06</v>
          </cell>
          <cell r="I81">
            <v>1023.58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</v>
          </cell>
          <cell r="X81" t="str">
            <v>▼</v>
          </cell>
          <cell r="Y81">
            <v>3257.63410225134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1394.9782558938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1394.9782558938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33934443.4687304</v>
          </cell>
          <cell r="F83">
            <v>0</v>
          </cell>
          <cell r="G83">
            <v>9088939.75464869</v>
          </cell>
          <cell r="H83">
            <v>116910.25</v>
          </cell>
          <cell r="I83">
            <v>4300558.39</v>
          </cell>
          <cell r="J83">
            <v>7777360.9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1289100.69252906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9521989.53713123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-319295.033188373</v>
          </cell>
          <cell r="X84" t="str">
            <v>▼</v>
          </cell>
          <cell r="Y84">
            <v>9202694.50394285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196270.457345278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</v>
          </cell>
          <cell r="F86">
            <v>0</v>
          </cell>
          <cell r="G86">
            <v>0.0019261375745001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</v>
          </cell>
          <cell r="Q86" t="str">
            <v>▼</v>
          </cell>
          <cell r="R86">
            <v>-13516666.6666667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-1546883.3447776</v>
          </cell>
          <cell r="X86" t="str">
            <v>▼</v>
          </cell>
          <cell r="Y86">
            <v>-1544368.40331449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</v>
          </cell>
          <cell r="F97">
            <v>0</v>
          </cell>
          <cell r="G97">
            <v>32536173.6956629</v>
          </cell>
          <cell r="H97">
            <v>2756564.31532017</v>
          </cell>
          <cell r="I97">
            <v>24854065.669</v>
          </cell>
          <cell r="J97">
            <v>30079562.74445</v>
          </cell>
          <cell r="K97">
            <v>275744229.6</v>
          </cell>
          <cell r="L97">
            <v>398.09</v>
          </cell>
          <cell r="M97">
            <v>0</v>
          </cell>
          <cell r="N97">
            <v>0</v>
          </cell>
          <cell r="O97">
            <v>117826.14</v>
          </cell>
          <cell r="P97">
            <v>375712272.947552</v>
          </cell>
          <cell r="Q97" t="str">
            <v>▲</v>
          </cell>
          <cell r="R97">
            <v>-2136707454.20333</v>
          </cell>
          <cell r="S97">
            <v>-228586885.5</v>
          </cell>
          <cell r="T97">
            <v>-421616302.151954</v>
          </cell>
          <cell r="U97">
            <v>0</v>
          </cell>
          <cell r="V97">
            <v>-267744229.6</v>
          </cell>
          <cell r="W97">
            <v>-1162477910.98088</v>
          </cell>
          <cell r="X97" t="str">
            <v>▼</v>
          </cell>
          <cell r="Y97">
            <v>-792678290.036141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17399216.4628998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</v>
          </cell>
          <cell r="X99" t="str">
            <v>▲</v>
          </cell>
          <cell r="Y99">
            <v>-24798349.7125675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17399216.4628998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</v>
          </cell>
          <cell r="X100" t="str">
            <v>▲</v>
          </cell>
          <cell r="Y100">
            <v>-24798349.7125675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-110371591.54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2466167.72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2466167.72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20545570.5528998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</v>
          </cell>
          <cell r="X111" t="str">
            <v>▲</v>
          </cell>
          <cell r="Y111">
            <v>-135169941.252568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-3.735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-9318.22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-4.366</v>
          </cell>
          <cell r="I15">
            <v>-361.54846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16.56</v>
          </cell>
          <cell r="H24">
            <v>-22.15</v>
          </cell>
          <cell r="I24">
            <v>-366.804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16.56</v>
          </cell>
          <cell r="H27">
            <v>-123.029</v>
          </cell>
          <cell r="I27">
            <v>-2037.36024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18.56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16.56</v>
          </cell>
          <cell r="H30">
            <v>-5.88</v>
          </cell>
          <cell r="I30">
            <v>-97.3728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</v>
          </cell>
          <cell r="H31">
            <v>-121.8</v>
          </cell>
          <cell r="I31">
            <v>-2213.106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</v>
          </cell>
          <cell r="H32">
            <v>-101.26</v>
          </cell>
          <cell r="I32">
            <v>-1839.8942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</v>
          </cell>
          <cell r="H34">
            <v>-101.6</v>
          </cell>
          <cell r="I34">
            <v>-1846.072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-1166.6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</v>
          </cell>
          <cell r="I39">
            <v>-3141.6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-2.215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-265.106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</v>
          </cell>
          <cell r="H52">
            <v>-21.53</v>
          </cell>
          <cell r="I52">
            <v>-3645.54572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</v>
          </cell>
          <cell r="H53">
            <v>-1.8</v>
          </cell>
          <cell r="I53">
            <v>-304.7832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-2.005</v>
          </cell>
          <cell r="I54">
            <v>-265.768765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-265.106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-637.56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</v>
          </cell>
          <cell r="H88">
            <v>-8</v>
          </cell>
          <cell r="I88">
            <v>-621.008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</v>
          </cell>
          <cell r="H89">
            <v>-16</v>
          </cell>
          <cell r="I89">
            <v>-1242.016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</v>
          </cell>
          <cell r="H90">
            <v>-16</v>
          </cell>
          <cell r="I90">
            <v>-1242.016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</v>
          </cell>
          <cell r="H92">
            <v>-2</v>
          </cell>
          <cell r="I92">
            <v>-155.252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</v>
          </cell>
          <cell r="H96">
            <v>-26</v>
          </cell>
          <cell r="I96">
            <v>-1004.068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</v>
          </cell>
          <cell r="H97">
            <v>-17</v>
          </cell>
          <cell r="I97">
            <v>-656.506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-1556.64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-5635.06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-567.56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24.865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24.865</v>
          </cell>
          <cell r="H180">
            <v>-91</v>
          </cell>
          <cell r="I180">
            <v>-2262.715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24.865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-5624.995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-4.662</v>
          </cell>
          <cell r="I214">
            <v>-1446.1524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-4293.168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</v>
          </cell>
          <cell r="I217">
            <v>-9271.548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-3154.734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-1023.66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-3347.058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-1954.26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323.943</v>
          </cell>
          <cell r="H231">
            <v>-6.9</v>
          </cell>
          <cell r="I231">
            <v>-2235.2067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-7406.256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-2.3</v>
          </cell>
          <cell r="I239">
            <v>-713.46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</v>
          </cell>
          <cell r="H242">
            <v>-7.2</v>
          </cell>
          <cell r="I242">
            <v>-2461.3416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</v>
          </cell>
          <cell r="H243">
            <v>-3.8</v>
          </cell>
          <cell r="I243">
            <v>-1299.0414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</v>
          </cell>
          <cell r="H244">
            <v>-4.6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</v>
          </cell>
          <cell r="H245">
            <v>-0.72</v>
          </cell>
          <cell r="I245">
            <v>-232.00704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</v>
          </cell>
          <cell r="H246">
            <v>-0.4</v>
          </cell>
          <cell r="I246">
            <v>-128.8928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</v>
          </cell>
          <cell r="H247">
            <v>-2.1</v>
          </cell>
          <cell r="I247">
            <v>-676.6872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</v>
          </cell>
          <cell r="H248">
            <v>-2.7</v>
          </cell>
          <cell r="I248">
            <v>-870.0264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</v>
          </cell>
          <cell r="H249">
            <v>-1.98</v>
          </cell>
          <cell r="I249">
            <v>-638.01936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</v>
          </cell>
          <cell r="H250">
            <v>-2.1</v>
          </cell>
          <cell r="I250">
            <v>-676.6872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</v>
          </cell>
          <cell r="H251">
            <v>-2.43</v>
          </cell>
          <cell r="I251">
            <v>-783.02376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</v>
          </cell>
          <cell r="H252">
            <v>-3.15</v>
          </cell>
          <cell r="I252">
            <v>-1015.0308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</v>
          </cell>
          <cell r="H253">
            <v>-2.12</v>
          </cell>
          <cell r="I253">
            <v>-683.13184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-5.398</v>
          </cell>
          <cell r="I254">
            <v>-1674.4596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-3857.6472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-6.278</v>
          </cell>
          <cell r="I259">
            <v>-1947.4356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-2310.99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-4.6</v>
          </cell>
          <cell r="I266">
            <v>-1463.72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323.943</v>
          </cell>
          <cell r="H267">
            <v>-15.56</v>
          </cell>
          <cell r="I267">
            <v>-5040.55308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310.554</v>
          </cell>
          <cell r="H268">
            <v>-0.3</v>
          </cell>
          <cell r="I268">
            <v>-93.1662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310.554</v>
          </cell>
          <cell r="H269">
            <v>-1.6</v>
          </cell>
          <cell r="I269">
            <v>-496.8864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</v>
          </cell>
          <cell r="H270">
            <v>-1.2</v>
          </cell>
          <cell r="I270">
            <v>-372.4632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</v>
          </cell>
          <cell r="H271">
            <v>-1.8</v>
          </cell>
          <cell r="I271">
            <v>-558.6948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</v>
          </cell>
          <cell r="H272">
            <v>-0.75</v>
          </cell>
          <cell r="I272">
            <v>-241.674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</v>
          </cell>
          <cell r="H273">
            <v>-0.92</v>
          </cell>
          <cell r="I273">
            <v>-296.45344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</v>
          </cell>
          <cell r="H274">
            <v>-1.4</v>
          </cell>
          <cell r="I274">
            <v>-451.1248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</v>
          </cell>
          <cell r="H275">
            <v>-1.55</v>
          </cell>
          <cell r="I275">
            <v>-499.4596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310.554</v>
          </cell>
          <cell r="H276">
            <v>-1.4</v>
          </cell>
          <cell r="I276">
            <v>-434.7756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</v>
          </cell>
          <cell r="H277">
            <v>-1.45</v>
          </cell>
          <cell r="I277">
            <v>-450.0597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</v>
          </cell>
          <cell r="H278">
            <v>-0.1</v>
          </cell>
          <cell r="I278">
            <v>-31.0386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-527.34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-384.648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-1666.0875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-3392.76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-2564.765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-5.055</v>
          </cell>
          <cell r="I290">
            <v>-989.2635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-81.139</v>
          </cell>
          <cell r="I291">
            <v>-27846.9048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-4630.6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-2653.3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228.646</v>
          </cell>
          <cell r="H298">
            <v>-9.5</v>
          </cell>
          <cell r="I298">
            <v>-2172.137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228.646</v>
          </cell>
          <cell r="H299">
            <v>-5.7</v>
          </cell>
          <cell r="I299">
            <v>-1303.2822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228.646</v>
          </cell>
          <cell r="H300">
            <v>-2.43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228.646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228.646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228.646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228.646</v>
          </cell>
          <cell r="H304">
            <v>-2.5</v>
          </cell>
          <cell r="I304">
            <v>-571.615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228.646</v>
          </cell>
          <cell r="H305">
            <v>-1.74</v>
          </cell>
          <cell r="I305">
            <v>-397.84404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228.646</v>
          </cell>
          <cell r="H306">
            <v>-1</v>
          </cell>
          <cell r="I306">
            <v>-228.646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</v>
          </cell>
          <cell r="I307">
            <v>-350.675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-159.48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2.9545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2.9545</v>
          </cell>
          <cell r="H362">
            <v>-120</v>
          </cell>
          <cell r="I362">
            <v>-354.54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2.9545</v>
          </cell>
          <cell r="H363">
            <v>-86</v>
          </cell>
          <cell r="I363">
            <v>-254.087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2.9545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2.9545</v>
          </cell>
          <cell r="H365">
            <v>-92</v>
          </cell>
          <cell r="I365">
            <v>-271.814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2.9545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-5.1</v>
          </cell>
          <cell r="I377">
            <v>-21.8382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-10.2</v>
          </cell>
          <cell r="I378">
            <v>-43.6764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-10.2</v>
          </cell>
          <cell r="I379">
            <v>-43.6764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</v>
          </cell>
          <cell r="I380">
            <v>-39.8226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-77.076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-55.666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-77.076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-5.1</v>
          </cell>
          <cell r="I401">
            <v>-21.8382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-26.9766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-19.269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-5.1</v>
          </cell>
          <cell r="I409">
            <v>-21.8382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-19.269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-10.2</v>
          </cell>
          <cell r="I413">
            <v>-43.6764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-10.2</v>
          </cell>
          <cell r="I415">
            <v>-43.6764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-44.961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-111.332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-257.6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-78.4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-134.4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2.622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-1159.2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-230.4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5.1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5.1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5.1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5.1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5.1</v>
          </cell>
          <cell r="H511">
            <v>-334.82</v>
          </cell>
          <cell r="I511">
            <v>-1707.582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5.1</v>
          </cell>
          <cell r="H512">
            <v>-700</v>
          </cell>
          <cell r="I512">
            <v>-3570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5.241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36.126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5.1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5.1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5.1</v>
          </cell>
          <cell r="H524">
            <v>-400</v>
          </cell>
          <cell r="I524">
            <v>-2040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3.816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3.816</v>
          </cell>
          <cell r="H533">
            <v>-132.8</v>
          </cell>
          <cell r="I533">
            <v>-506.7648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3.816</v>
          </cell>
          <cell r="H534">
            <v>-164</v>
          </cell>
          <cell r="I534">
            <v>-625.824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3.816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3.816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3.816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3.816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3.816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3.816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3.872</v>
          </cell>
          <cell r="H541">
            <v>-110</v>
          </cell>
          <cell r="I541">
            <v>-425.92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3.816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3.816</v>
          </cell>
          <cell r="H543">
            <v>-120</v>
          </cell>
          <cell r="I543">
            <v>-457.92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3.816</v>
          </cell>
          <cell r="H544">
            <v>-60</v>
          </cell>
          <cell r="I544">
            <v>-228.96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3.816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3.816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3.816</v>
          </cell>
          <cell r="H547">
            <v>-62</v>
          </cell>
          <cell r="I547">
            <v>-236.592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3.816</v>
          </cell>
          <cell r="H548">
            <v>-50</v>
          </cell>
          <cell r="I548">
            <v>-190.8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3.816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3.816</v>
          </cell>
          <cell r="H550">
            <v>-20</v>
          </cell>
          <cell r="I550">
            <v>-76.32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3.816</v>
          </cell>
          <cell r="H551">
            <v>-80</v>
          </cell>
          <cell r="I551">
            <v>-305.28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3.816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3.816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3.816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3.816</v>
          </cell>
          <cell r="H555">
            <v>-123</v>
          </cell>
          <cell r="I555">
            <v>-469.368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3.816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3.816</v>
          </cell>
          <cell r="H557">
            <v>-80</v>
          </cell>
          <cell r="I557">
            <v>-305.28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3.816</v>
          </cell>
          <cell r="H558">
            <v>-107</v>
          </cell>
          <cell r="I558">
            <v>-408.312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3.816</v>
          </cell>
          <cell r="H559">
            <v>-160</v>
          </cell>
          <cell r="I559">
            <v>-610.56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3.816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3.816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3.816</v>
          </cell>
          <cell r="H563">
            <v>-214</v>
          </cell>
          <cell r="I563">
            <v>-816.624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3.816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3.816</v>
          </cell>
          <cell r="H565">
            <v>-225</v>
          </cell>
          <cell r="I565">
            <v>-858.6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3.816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3.816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3.816</v>
          </cell>
          <cell r="H568">
            <v>-200</v>
          </cell>
          <cell r="I568">
            <v>-763.2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3.816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3.816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3.816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3.816</v>
          </cell>
          <cell r="H573">
            <v>-422</v>
          </cell>
          <cell r="I573">
            <v>-1610.352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3.816</v>
          </cell>
          <cell r="H574">
            <v>-450</v>
          </cell>
          <cell r="I574">
            <v>-1717.2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3.816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3.816</v>
          </cell>
          <cell r="H576">
            <v>-35.3</v>
          </cell>
          <cell r="I576">
            <v>-134.7048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3.816</v>
          </cell>
          <cell r="H577">
            <v>-12</v>
          </cell>
          <cell r="I577">
            <v>-45.792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3.816</v>
          </cell>
          <cell r="H578">
            <v>-14</v>
          </cell>
          <cell r="I578">
            <v>-53.424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3.816</v>
          </cell>
          <cell r="H579">
            <v>-21</v>
          </cell>
          <cell r="I579">
            <v>-80.136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3.816</v>
          </cell>
          <cell r="H580">
            <v>-24</v>
          </cell>
          <cell r="I580">
            <v>-91.584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</v>
          </cell>
          <cell r="H581">
            <v>-17</v>
          </cell>
          <cell r="I581">
            <v>-4498.2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</v>
          </cell>
          <cell r="H583">
            <v>-170</v>
          </cell>
          <cell r="I583">
            <v>-374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-975.2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</v>
          </cell>
          <cell r="H587">
            <v>-108</v>
          </cell>
          <cell r="I587">
            <v>-401.436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-181.05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-188.15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-421.575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-577.92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-842.82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0.0001</v>
          </cell>
          <cell r="H668">
            <v>-375</v>
          </cell>
          <cell r="I668">
            <v>-0.0375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0.0001</v>
          </cell>
          <cell r="H670">
            <v>-75</v>
          </cell>
          <cell r="I670">
            <v>-0.0075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0.0001</v>
          </cell>
          <cell r="H671">
            <v>-75</v>
          </cell>
          <cell r="I671">
            <v>-0.0075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0.0001</v>
          </cell>
          <cell r="H672">
            <v>-75</v>
          </cell>
          <cell r="I672">
            <v>-0.0075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0.0001</v>
          </cell>
          <cell r="H673">
            <v>-51</v>
          </cell>
          <cell r="I673">
            <v>-0.0051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0.0001</v>
          </cell>
          <cell r="H674">
            <v>-51</v>
          </cell>
          <cell r="I674">
            <v>-0.0051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0.0001</v>
          </cell>
          <cell r="H675">
            <v>-5</v>
          </cell>
          <cell r="I675">
            <v>-0.0005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0.0001</v>
          </cell>
          <cell r="H676">
            <v>-5</v>
          </cell>
          <cell r="I676">
            <v>-0.0005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0.0001</v>
          </cell>
          <cell r="H677">
            <v>-5</v>
          </cell>
          <cell r="I677">
            <v>-0.0005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0.097</v>
          </cell>
          <cell r="H679">
            <v>-0.39</v>
          </cell>
          <cell r="I679">
            <v>-0.03783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-173.36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</v>
          </cell>
          <cell r="H691">
            <v>-14.4</v>
          </cell>
          <cell r="I691">
            <v>-89.1216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</v>
          </cell>
          <cell r="H692">
            <v>-28.56</v>
          </cell>
          <cell r="I692">
            <v>-176.75784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5.241</v>
          </cell>
          <cell r="H694">
            <v>-16</v>
          </cell>
          <cell r="I694">
            <v>-83.856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-41.016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</v>
          </cell>
          <cell r="H696">
            <v>-22.2</v>
          </cell>
          <cell r="I696">
            <v>-137.3958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5.241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4.061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4.061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4.061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4.061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4.061</v>
          </cell>
          <cell r="H702">
            <v>-9.2</v>
          </cell>
          <cell r="I702">
            <v>-37.3612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-18.4</v>
          </cell>
          <cell r="I712">
            <v>-101.2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5.1</v>
          </cell>
          <cell r="H726">
            <v>-51</v>
          </cell>
          <cell r="I726">
            <v>-260.1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</v>
          </cell>
          <cell r="I729">
            <v>-45.65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</v>
          </cell>
          <cell r="H732">
            <v>-12</v>
          </cell>
          <cell r="I732">
            <v>-74.268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</v>
          </cell>
          <cell r="H733">
            <v>-45.36</v>
          </cell>
          <cell r="I733">
            <v>-280.73304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5.241</v>
          </cell>
          <cell r="H738">
            <v>-49.08</v>
          </cell>
          <cell r="I738">
            <v>-257.22828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4.061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-125.2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5.1</v>
          </cell>
          <cell r="H758">
            <v>-28</v>
          </cell>
          <cell r="I758">
            <v>-142.8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5.1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-72.6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0.941</v>
          </cell>
          <cell r="H818">
            <v>-60</v>
          </cell>
          <cell r="I818">
            <v>-56.46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-1.4625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-1.4625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-20.4</v>
          </cell>
          <cell r="I859">
            <v>-2.55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-20.4</v>
          </cell>
          <cell r="I861">
            <v>-2.55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-2.775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-2.775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-0.975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4.061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4.061</v>
          </cell>
          <cell r="H874">
            <v>-2</v>
          </cell>
          <cell r="I874">
            <v>-8.122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4.061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4.061</v>
          </cell>
          <cell r="H876">
            <v>-1.5</v>
          </cell>
          <cell r="I876">
            <v>-6.0915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2.53</v>
          </cell>
          <cell r="H877">
            <v>-2</v>
          </cell>
          <cell r="I877">
            <v>-5.06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2.53</v>
          </cell>
          <cell r="H878">
            <v>-2</v>
          </cell>
          <cell r="I878">
            <v>-5.06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2.53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2.53</v>
          </cell>
          <cell r="H880">
            <v>-8.5</v>
          </cell>
          <cell r="I880">
            <v>-21.505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-58.1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</v>
          </cell>
          <cell r="H884">
            <v>-8.7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-22.1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-513.8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-140.7</v>
          </cell>
          <cell r="I920">
            <v>-1758.75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-116.2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-0.58</v>
          </cell>
          <cell r="I943">
            <v>-81.2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-2.26</v>
          </cell>
          <cell r="I945">
            <v>-316.4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5.1</v>
          </cell>
          <cell r="H961">
            <v>-4</v>
          </cell>
          <cell r="I961">
            <v>-20.4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</v>
          </cell>
          <cell r="I966">
            <v>-241.4632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-0.57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-35.1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-14.4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5.1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10.2</v>
          </cell>
          <cell r="H1008">
            <v>-64</v>
          </cell>
          <cell r="I1008">
            <v>-652.8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10.2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10.2</v>
          </cell>
          <cell r="H1010">
            <v>-27</v>
          </cell>
          <cell r="I1010">
            <v>-275.4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10.2</v>
          </cell>
          <cell r="H1011">
            <v>-32</v>
          </cell>
          <cell r="I1011">
            <v>-326.4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10.2</v>
          </cell>
          <cell r="H1012">
            <v>-107</v>
          </cell>
          <cell r="I1012">
            <v>-1091.4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10.2</v>
          </cell>
          <cell r="H1013">
            <v>-28</v>
          </cell>
          <cell r="I1013">
            <v>-285.6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10.2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10.2</v>
          </cell>
          <cell r="H1015">
            <v>-16</v>
          </cell>
          <cell r="I1015">
            <v>-163.2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10.2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10.2</v>
          </cell>
          <cell r="H1056">
            <v>-206</v>
          </cell>
          <cell r="I1056">
            <v>-2101.2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10.2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-2918.9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-40.8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-20.4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-20.4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-20.4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-20.4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-1169.6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-122.4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0.715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12.594</v>
          </cell>
          <cell r="H1106">
            <v>-9</v>
          </cell>
          <cell r="I1106">
            <v>-113.346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-7.021</v>
          </cell>
          <cell r="H1107">
            <v>-8</v>
          </cell>
          <cell r="I1107">
            <v>56.168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5.662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</v>
          </cell>
          <cell r="H1121">
            <v>-50</v>
          </cell>
          <cell r="I1121">
            <v>-440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4.821</v>
          </cell>
          <cell r="H1122">
            <v>-2</v>
          </cell>
          <cell r="I1122">
            <v>-9.642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</v>
          </cell>
          <cell r="H1124">
            <v>-886</v>
          </cell>
          <cell r="I1124">
            <v>-263.3192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</v>
          </cell>
          <cell r="H1125">
            <v>-1767</v>
          </cell>
          <cell r="I1125">
            <v>-525.1524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</v>
          </cell>
          <cell r="H1126">
            <v>-537</v>
          </cell>
          <cell r="I1126">
            <v>-159.5964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0.2692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0.2692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0.2692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0.2692</v>
          </cell>
          <cell r="H1131">
            <v>-1145</v>
          </cell>
          <cell r="I1131">
            <v>-308.234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</v>
          </cell>
          <cell r="H1132">
            <v>-183</v>
          </cell>
          <cell r="I1132">
            <v>-54.3876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</v>
          </cell>
          <cell r="H1133">
            <v>-201</v>
          </cell>
          <cell r="I1133">
            <v>-59.7372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</v>
          </cell>
          <cell r="H1134">
            <v>-1721</v>
          </cell>
          <cell r="I1134">
            <v>-511.4812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</v>
          </cell>
          <cell r="H1135">
            <v>-1730</v>
          </cell>
          <cell r="I1135">
            <v>-514.156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0.2692</v>
          </cell>
          <cell r="H1136">
            <v>-703</v>
          </cell>
          <cell r="I1136">
            <v>-189.2476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</v>
          </cell>
          <cell r="H1139">
            <v>-1287</v>
          </cell>
          <cell r="I1139">
            <v>-346.203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</v>
          </cell>
          <cell r="H1140">
            <v>-230</v>
          </cell>
          <cell r="I1140">
            <v>-61.87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0.2692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0.2692</v>
          </cell>
          <cell r="H1145">
            <v>-1317</v>
          </cell>
          <cell r="I1145">
            <v>-354.5364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</v>
          </cell>
          <cell r="H1146">
            <v>-8720</v>
          </cell>
          <cell r="I1146">
            <v>-2345.68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0.2692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0.2692</v>
          </cell>
          <cell r="H1148">
            <v>-3900</v>
          </cell>
          <cell r="I1148">
            <v>-1049.88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</v>
          </cell>
          <cell r="H1149">
            <v>-3113</v>
          </cell>
          <cell r="I1149">
            <v>-837.397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-5913839.54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71276.79</v>
          </cell>
        </row>
        <row r="11">
          <cell r="B11" t="str">
            <v>RESULTADO DEL ENCAJE</v>
          </cell>
          <cell r="C11">
            <v>8702.27000000002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</v>
          </cell>
        </row>
        <row r="14">
          <cell r="B14" t="str">
            <v>REMUNERACIONES PERS. ADMVO.</v>
          </cell>
          <cell r="C14">
            <v>-1860576.94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-3513619.39</v>
          </cell>
          <cell r="F17">
            <v>0</v>
          </cell>
        </row>
        <row r="18">
          <cell r="B18" t="str">
            <v>GASTOS COMERCIALES</v>
          </cell>
          <cell r="C18">
            <v>-672286.84</v>
          </cell>
          <cell r="F18">
            <v>0</v>
          </cell>
        </row>
        <row r="19">
          <cell r="B19" t="str">
            <v>GASTOS DE COMPUTACION</v>
          </cell>
          <cell r="C19">
            <v>-365321.1</v>
          </cell>
          <cell r="F19">
            <v>0</v>
          </cell>
        </row>
        <row r="20">
          <cell r="B20" t="str">
            <v>DEPRECIACION BIENES DE USO</v>
          </cell>
          <cell r="C20">
            <v>-385916.8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-131474.41</v>
          </cell>
        </row>
        <row r="24">
          <cell r="B24" t="str">
            <v>RESULTADO OPERATIVO</v>
          </cell>
          <cell r="C24">
            <v>-4706807.47</v>
          </cell>
        </row>
        <row r="26">
          <cell r="B26" t="str">
            <v>OTROS INGRESOS Y EGRESOS</v>
          </cell>
          <cell r="C26">
            <v>-173950.39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63354.95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2203213.05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-3544221.02</v>
          </cell>
        </row>
        <row r="42">
          <cell r="B42" t="str">
            <v>DIFERENCIA</v>
          </cell>
          <cell r="C42">
            <v>-6.98491930961609E-09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  <sheetName val="EOAF_30-9-99"/>
      <sheetName val="Base Resultados"/>
      <sheetName val="Base"/>
    </sheetNames>
    <sheetDataSet>
      <sheetData sheetId="0" refreshError="1"/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1326442.41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284022.936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</v>
          </cell>
        </row>
        <row r="13">
          <cell r="B13" t="str">
            <v>Deposito - Playon de Carga</v>
          </cell>
          <cell r="C13">
            <v>1</v>
          </cell>
          <cell r="D13">
            <v>265348.4625</v>
          </cell>
        </row>
        <row r="14">
          <cell r="B14" t="str">
            <v>Oficinas de Mantenimiento</v>
          </cell>
          <cell r="C14">
            <v>1</v>
          </cell>
          <cell r="D14">
            <v>152419.3319</v>
          </cell>
        </row>
        <row r="15">
          <cell r="A15" t="str">
            <v>Obra Exterior al predio</v>
          </cell>
          <cell r="D15">
            <v>329953.1576</v>
          </cell>
        </row>
        <row r="16">
          <cell r="B16" t="str">
            <v>Acceso Principal</v>
          </cell>
          <cell r="C16">
            <v>1</v>
          </cell>
          <cell r="D16">
            <v>329953.1576</v>
          </cell>
        </row>
        <row r="17">
          <cell r="A17" t="str">
            <v>Obras de Infraestructura</v>
          </cell>
          <cell r="D17">
            <v>386976.6461</v>
          </cell>
        </row>
        <row r="18">
          <cell r="B18" t="str">
            <v>Tanques de Agua</v>
          </cell>
          <cell r="C18">
            <v>1</v>
          </cell>
          <cell r="D18">
            <v>177109.031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79023.9142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249682.3384</v>
          </cell>
        </row>
        <row r="23">
          <cell r="A23" t="str">
            <v>Obras de Infraestructura</v>
          </cell>
          <cell r="D23">
            <v>249682.3384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249187.0854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</v>
          </cell>
        </row>
        <row r="28">
          <cell r="A28" t="str">
            <v>Obras de Infraestructura</v>
          </cell>
          <cell r="D28">
            <v>5681795.7174</v>
          </cell>
        </row>
        <row r="29">
          <cell r="B29" t="str">
            <v>Red Fluvial y Vial</v>
          </cell>
          <cell r="C29">
            <v>3</v>
          </cell>
          <cell r="D29">
            <v>5652584.5508</v>
          </cell>
        </row>
        <row r="30">
          <cell r="B30" t="str">
            <v>Pavimentos</v>
          </cell>
          <cell r="C30">
            <v>3</v>
          </cell>
          <cell r="D30">
            <v>29211.1666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</v>
          </cell>
        </row>
        <row r="36">
          <cell r="B36" t="str">
            <v>Cerco Perimetral</v>
          </cell>
          <cell r="C36">
            <v>4</v>
          </cell>
          <cell r="D36">
            <v>266620.0757</v>
          </cell>
        </row>
        <row r="37">
          <cell r="A37" t="str">
            <v>Obras de Infraestructura</v>
          </cell>
          <cell r="D37">
            <v>3223599.20454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236023.1566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442683.88934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9486.9929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</v>
          </cell>
        </row>
        <row r="51">
          <cell r="A51" t="str">
            <v>Campo de Golf</v>
          </cell>
          <cell r="D51">
            <v>69111.85</v>
          </cell>
        </row>
        <row r="52">
          <cell r="B52" t="str">
            <v>Equipamiento Vestuarios Golf</v>
          </cell>
          <cell r="C52">
            <v>5</v>
          </cell>
          <cell r="D52">
            <v>69111.85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847387.7808</v>
          </cell>
        </row>
        <row r="56">
          <cell r="B56" t="str">
            <v>Red Interna de Gas</v>
          </cell>
          <cell r="C56">
            <v>5</v>
          </cell>
          <cell r="D56">
            <v>498341.162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99030.0421</v>
          </cell>
        </row>
        <row r="66">
          <cell r="B66" t="str">
            <v>Perforaciones de Agua</v>
          </cell>
          <cell r="C66">
            <v>6</v>
          </cell>
          <cell r="D66">
            <v>99030.0421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2404.97</v>
          </cell>
        </row>
        <row r="74">
          <cell r="B74" t="str">
            <v>Driving Range</v>
          </cell>
          <cell r="C74">
            <v>9</v>
          </cell>
          <cell r="D74">
            <v>2404.97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249187.0854</v>
          </cell>
        </row>
        <row r="79">
          <cell r="B79" t="str">
            <v>Red Media Tensión Subterránea</v>
          </cell>
          <cell r="C79">
            <v>9</v>
          </cell>
          <cell r="D79">
            <v>1340242.464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101152.7814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97510.67898</v>
          </cell>
        </row>
        <row r="85">
          <cell r="B85" t="str">
            <v>Red Baja Tensión</v>
          </cell>
          <cell r="C85">
            <v>9</v>
          </cell>
          <cell r="D85">
            <v>51086.2242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139224.6328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1340242.464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51086.2242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>
        <row r="2">
          <cell r="B2" t="str">
            <v>REVALUO IMPOSITIVO BIENES DE USO AL 30/09/99</v>
          </cell>
        </row>
      </sheetData>
      <sheetData sheetId="23">
        <row r="1">
          <cell r="A1" t="str">
            <v>Detalle de Bienes de Uso Amortizables en 50 años</v>
          </cell>
        </row>
      </sheetData>
      <sheetData sheetId="24">
        <row r="1">
          <cell r="A1" t="str">
            <v>Detalle de Bienes de Uso Amortizables en 50 años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REVALUO IMPOSITIVO BIENES DE USO AL 30/09/99</v>
          </cell>
        </row>
      </sheetData>
      <sheetData sheetId="30"/>
      <sheetData sheetId="31">
        <row r="1">
          <cell r="A1" t="str">
            <v>Detalle de Bienes de Uso Amortizables en 50 años</v>
          </cell>
        </row>
      </sheetData>
      <sheetData sheetId="32"/>
      <sheetData sheetId="33">
        <row r="2">
          <cell r="B2" t="str">
            <v>REVALUO IMPOSITIVO BIENES DE USO AL 30/09/99</v>
          </cell>
        </row>
      </sheetData>
      <sheetData sheetId="34"/>
      <sheetData sheetId="35">
        <row r="1">
          <cell r="A1" t="str">
            <v>Detalle de Bienes de Uso Amortizables en 50 años</v>
          </cell>
        </row>
      </sheetData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</v>
          </cell>
        </row>
        <row r="20">
          <cell r="E20">
            <v>3.21812492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  <sheetName val="BS. USO"/>
    </sheetNames>
    <sheetDataSet>
      <sheetData sheetId="0" refreshError="1">
        <row r="8">
          <cell r="G8">
            <v>996223.53</v>
          </cell>
        </row>
        <row r="11">
          <cell r="G11">
            <v>11511131.85</v>
          </cell>
        </row>
        <row r="22">
          <cell r="G22">
            <v>19499153.57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  <sheetName val="GLACNT16"/>
      <sheetName val="Trading HC by Reg &amp; Platf"/>
      <sheetName val="HO Provision_AF"/>
      <sheetName val="W2 FOB _Ex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>
        <row r="6">
          <cell r="A6" t="str">
            <v>Low</v>
          </cell>
        </row>
      </sheetData>
      <sheetData sheetId="18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8.03117454543114</v>
          </cell>
        </row>
      </sheetData>
      <sheetData sheetId="6" refreshError="1"/>
      <sheetData sheetId="7">
        <row r="9">
          <cell r="E9">
            <v>5012803190.04788</v>
          </cell>
        </row>
      </sheetData>
      <sheetData sheetId="8">
        <row r="963">
          <cell r="AF963">
            <v>718124628.410405</v>
          </cell>
        </row>
      </sheetData>
      <sheetData sheetId="9">
        <row r="15">
          <cell r="E15">
            <v>1793939752.65999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0.0975</v>
          </cell>
          <cell r="J14">
            <v>0.15</v>
          </cell>
          <cell r="L14">
            <v>0.12</v>
          </cell>
        </row>
        <row r="15">
          <cell r="C15">
            <v>0.175</v>
          </cell>
          <cell r="E15">
            <v>0.105</v>
          </cell>
          <cell r="J15">
            <v>0.175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0.1425</v>
          </cell>
        </row>
        <row r="17">
          <cell r="C17">
            <v>0.225</v>
          </cell>
          <cell r="E17">
            <v>0.1225</v>
          </cell>
          <cell r="J17">
            <v>0.225</v>
          </cell>
          <cell r="L17">
            <v>0.1525</v>
          </cell>
        </row>
        <row r="18">
          <cell r="C18">
            <v>0.25</v>
          </cell>
          <cell r="E18">
            <v>0.1325</v>
          </cell>
          <cell r="J18">
            <v>0.25</v>
          </cell>
          <cell r="L18">
            <v>0.165</v>
          </cell>
        </row>
        <row r="19">
          <cell r="C19">
            <v>0.275</v>
          </cell>
          <cell r="E19">
            <v>0.14</v>
          </cell>
          <cell r="J19">
            <v>0.275</v>
          </cell>
          <cell r="L19">
            <v>0.175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0.0625</v>
          </cell>
          <cell r="I36">
            <v>0.25</v>
          </cell>
        </row>
        <row r="37">
          <cell r="G37">
            <v>0.5</v>
          </cell>
          <cell r="H37">
            <v>0.075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17716.19</v>
          </cell>
        </row>
        <row r="5">
          <cell r="A5" t="str">
            <v>AGOSTINO JOSE LUIS</v>
          </cell>
          <cell r="B5" t="str">
            <v>BALDO</v>
          </cell>
          <cell r="C5">
            <v>32901.48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4754.48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9224.22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19967.94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27008.96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37754.63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9514.13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Datos"/>
      <sheetName val="MemberSheet"/>
      <sheetName val="ValueLink"/>
      <sheetName val="Margin2003"/>
      <sheetName val="Margin2004"/>
      <sheetName val="Margin2005"/>
      <sheetName val="Sales2003"/>
      <sheetName val="Sales2004"/>
      <sheetName val="conssid12-96"/>
      <sheetName val="cuentas por cobrar no comercial"/>
      <sheetName val="Impuesto 2 %"/>
      <sheetName val="RES"/>
      <sheetName val="Producción"/>
      <sheetName val="tabla Mayo"/>
      <sheetName val="Mix"/>
      <sheetName val="2001"/>
      <sheetName val="flujo"/>
      <sheetName val="DATOS - NO BORRAR"/>
      <sheetName val="BS"/>
      <sheetName val="FYEP-2"/>
      <sheetName val="Codes"/>
      <sheetName val="Dec 12 01.14"/>
      <sheetName val="Tables"/>
      <sheetName val="ACUMULADO"/>
      <sheetName val="Asfalto"/>
      <sheetName val="DP_DG2"/>
      <sheetName val="BP 2006"/>
      <sheetName val="1681003"/>
      <sheetName val="EXPENSE PLANNING"/>
      <sheetName val="REVENUE PLANNING"/>
      <sheetName val="Table 1.1.1"/>
      <sheetName val="Indicadores por segmento 12-20"/>
      <sheetName val="EPMFormattingSheet"/>
      <sheetName val="EERR"/>
      <sheetName val="1.Ingresos"/>
      <sheetName val="2.Gtos por naturaleza."/>
      <sheetName val="2.2.Ds Incobrables"/>
      <sheetName val="3.Otros"/>
      <sheetName val="4.Fair Value"/>
      <sheetName val="5.Conci Adj EBITDA"/>
      <sheetName val="5.5.FV realizado"/>
      <sheetName val="MD'S Monthly"/>
      <sheetName val="Balance de Comp_2011"/>
      <sheetName val="Budget Acum"/>
      <sheetName val="APMD Dep"/>
      <sheetName val="Ops Dep"/>
      <sheetName val="Monthly Flash"/>
      <sheetName val="Flash DEP Format"/>
      <sheetName val="Total Dep-22 Summary Vs BUD-22"/>
      <sheetName val="Ops &amp; APMD Dep 2023"/>
      <sheetName val="Dep 2021"/>
      <sheetName val="Dep 2022 Vs 2021 Variance"/>
      <sheetName val="SCECO"/>
      <sheetName val="Line-3 Assets List"/>
      <sheetName val="Yearly DEP"/>
      <sheetName val="AS01"/>
      <sheetName val="FICJNN Working File"/>
      <sheetName val="UNREAL  MKT"/>
      <sheetName val="DATA"/>
      <sheetName val="CV PU"/>
      <sheetName val="Cuentas"/>
      <sheetName val="Marketing Vendors Bills"/>
      <sheetName val="Marketing_Vendors_Bill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Balance_Definitivo_ASL_30-06-06"/>
      <sheetName val="Menus_déroulants6"/>
      <sheetName val="MIX_NACIONAL5"/>
      <sheetName val="VOLUMENES_NACIONALES5"/>
      <sheetName val="Porcentajes_Anuales5"/>
      <sheetName val="D|Lookup_Tables3"/>
      <sheetName val="VAL-MAT_anterior5"/>
      <sheetName val="Cruce_contable5"/>
      <sheetName val="dif_bmex3"/>
      <sheetName val="dif_dep983"/>
      <sheetName val="relac_3"/>
      <sheetName val="calif_ene023"/>
      <sheetName val="Datea_(NO_TOCAR))3"/>
      <sheetName val="Datea_(NO_TOCAR)3"/>
      <sheetName val="Alta_de_Provedores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Marketing_Vendors_Bills1"/>
      <sheetName val="COSTOMAT.XLS"/>
      <sheetName val="Forside"/>
      <sheetName val="INPUT"/>
      <sheetName val="FR"/>
      <sheetName val="PopCache"/>
      <sheetName val="Telefonia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</v>
          </cell>
        </row>
        <row r="31">
          <cell r="C31" t="str">
            <v>SALDO S/ CONTABILIDAD</v>
          </cell>
          <cell r="D31">
            <v>-20682.15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</v>
          </cell>
          <cell r="D37">
            <v>51182.7393774996</v>
          </cell>
        </row>
        <row r="38">
          <cell r="C38">
            <v>228265.463519815</v>
          </cell>
          <cell r="D38">
            <v>232180.823099915</v>
          </cell>
        </row>
        <row r="39">
          <cell r="C39">
            <v>274602.945416941</v>
          </cell>
          <cell r="D39">
            <v>283363.562477414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44830.8671921421</v>
          </cell>
          <cell r="D42">
            <v>44830.8671921421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734.129921268702</v>
          </cell>
          <cell r="D45">
            <v>734.129921268702</v>
          </cell>
        </row>
        <row r="46">
          <cell r="C46">
            <v>97883.9895024936</v>
          </cell>
          <cell r="D46">
            <v>97883.9895024936</v>
          </cell>
        </row>
        <row r="47">
          <cell r="C47">
            <v>23883.6934386084</v>
          </cell>
          <cell r="D47">
            <v>23883.6934386084</v>
          </cell>
        </row>
        <row r="48">
          <cell r="C48">
            <v>960.241937019462</v>
          </cell>
          <cell r="D48">
            <v>960.241937019462</v>
          </cell>
        </row>
        <row r="49">
          <cell r="C49">
            <v>168292.921991532</v>
          </cell>
          <cell r="D49">
            <v>168292.921991532</v>
          </cell>
        </row>
        <row r="50">
          <cell r="C50">
            <v>0</v>
          </cell>
          <cell r="D50">
            <v>0</v>
          </cell>
        </row>
        <row r="51">
          <cell r="C51">
            <v>168292.921991532</v>
          </cell>
          <cell r="D51">
            <v>168292.921991532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106310.023425409</v>
          </cell>
          <cell r="D53">
            <v>115070.640485882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67770.9589719465</v>
          </cell>
          <cell r="D55">
            <v>67702.4401792947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38539.0644534625</v>
          </cell>
          <cell r="D59">
            <v>47368.2003065874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  <sheetName val="WP Bal 01"/>
      <sheetName val="WP Bal 06"/>
      <sheetName val="WP Bal 09"/>
      <sheetName val="WP Bal 10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18917.87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2258.4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</v>
          </cell>
          <cell r="F7">
            <v>241898.86</v>
          </cell>
          <cell r="G7">
            <v>76539.83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</v>
          </cell>
          <cell r="D8">
            <v>38639.41</v>
          </cell>
          <cell r="E8">
            <v>1024</v>
          </cell>
          <cell r="F8">
            <v>38639.41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89.1100000000006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</v>
          </cell>
          <cell r="G10">
            <v>3819.8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2602.27</v>
          </cell>
          <cell r="F11">
            <v>20877.55</v>
          </cell>
          <cell r="G11">
            <v>2602.27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</v>
          </cell>
          <cell r="D18">
            <v>63354.93</v>
          </cell>
          <cell r="E18">
            <v>5880.53</v>
          </cell>
          <cell r="F18">
            <v>69118.22</v>
          </cell>
          <cell r="G18">
            <v>5763.29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</v>
          </cell>
          <cell r="D20">
            <v>33477.8</v>
          </cell>
          <cell r="E20">
            <v>0</v>
          </cell>
          <cell r="F20">
            <v>33477.8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</v>
          </cell>
          <cell r="F21">
            <v>18774.07</v>
          </cell>
          <cell r="G21">
            <v>1750.39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</v>
          </cell>
          <cell r="F23">
            <v>808.88</v>
          </cell>
          <cell r="G23">
            <v>101.11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</v>
          </cell>
          <cell r="G25">
            <v>2968.13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212.18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632.06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-1263.34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4.06</v>
          </cell>
          <cell r="D48">
            <v>4.06</v>
          </cell>
          <cell r="E48">
            <v>0</v>
          </cell>
          <cell r="F48">
            <v>4.06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22967.92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</v>
          </cell>
          <cell r="E52">
            <v>-8656.69</v>
          </cell>
          <cell r="F52">
            <v>-9329.92</v>
          </cell>
          <cell r="G52">
            <v>-1281.27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</v>
          </cell>
          <cell r="E53">
            <v>-0.51</v>
          </cell>
          <cell r="F53">
            <v>6.26</v>
          </cell>
          <cell r="G53">
            <v>3.03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6930.31</v>
          </cell>
          <cell r="E54">
            <v>320.49</v>
          </cell>
          <cell r="F54">
            <v>7346.55</v>
          </cell>
          <cell r="G54">
            <v>416.240000000001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3139.64</v>
          </cell>
          <cell r="F56">
            <v>52853.65</v>
          </cell>
          <cell r="G56">
            <v>4006.89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-287.85</v>
          </cell>
          <cell r="F63">
            <v>-2435.2</v>
          </cell>
          <cell r="G63">
            <v>-287.85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</v>
          </cell>
          <cell r="F64">
            <v>-47412.05</v>
          </cell>
          <cell r="G64">
            <v>-229.82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-0.00999999999930878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</v>
          </cell>
          <cell r="E66">
            <v>13.4800000000032</v>
          </cell>
          <cell r="F66">
            <v>50855.62</v>
          </cell>
          <cell r="G66">
            <v>748.479999999996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</v>
          </cell>
          <cell r="F70">
            <v>1114.85</v>
          </cell>
          <cell r="G70">
            <v>152.89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</v>
          </cell>
          <cell r="F71">
            <v>-16161.07</v>
          </cell>
          <cell r="G71">
            <v>0</v>
          </cell>
          <cell r="H71">
            <v>-281.1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</v>
          </cell>
          <cell r="F72">
            <v>81010.8</v>
          </cell>
          <cell r="G72">
            <v>-3451.53</v>
          </cell>
          <cell r="H72">
            <v>-1074.09000000003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-2168.84000000003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  <sheetName val="Bs.no computables"/>
      <sheetName val="Da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  <sheetName val="4- BG"/>
      <sheetName val="Indice"/>
      <sheetName val="tabla"/>
      <sheetName val="TELA2"/>
      <sheetName val="TELA0"/>
      <sheetName val="TELA1"/>
      <sheetName val="TELA3"/>
      <sheetName val="TELA4"/>
      <sheetName val="TELA5"/>
      <sheetName val="TELA6"/>
      <sheetName val="TELA7"/>
      <sheetName val="TELA8"/>
      <sheetName val="TELA9"/>
      <sheetName val="Links"/>
      <sheetName val="LISTADO"/>
      <sheetName val="ANEXO I"/>
      <sheetName val="CMN Detail"/>
      <sheetName val="BSISver6.4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37671.5919144676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-6.677542505</v>
          </cell>
          <cell r="F7">
            <v>176.268827495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</v>
          </cell>
          <cell r="O7">
            <v>2005.619827495</v>
          </cell>
        </row>
        <row r="8">
          <cell r="B8">
            <v>2</v>
          </cell>
          <cell r="C8">
            <v>37681</v>
          </cell>
          <cell r="D8">
            <v>397.44516</v>
          </cell>
          <cell r="E8">
            <v>-14.50674834</v>
          </cell>
          <cell r="F8">
            <v>382.93841166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</v>
          </cell>
          <cell r="O8">
            <v>2363.558239155</v>
          </cell>
        </row>
        <row r="9">
          <cell r="B9">
            <v>3</v>
          </cell>
          <cell r="C9">
            <v>37712</v>
          </cell>
          <cell r="D9">
            <v>243.00969</v>
          </cell>
          <cell r="E9">
            <v>-8.869853685</v>
          </cell>
          <cell r="F9">
            <v>234.139836315</v>
          </cell>
          <cell r="G9">
            <v>118.93154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</v>
          </cell>
          <cell r="N9">
            <v>90.208296315</v>
          </cell>
          <cell r="O9">
            <v>2453.76653547</v>
          </cell>
        </row>
        <row r="10">
          <cell r="B10">
            <v>4</v>
          </cell>
          <cell r="C10">
            <v>37742</v>
          </cell>
          <cell r="D10">
            <v>250.74655</v>
          </cell>
          <cell r="E10">
            <v>-9.152249075</v>
          </cell>
          <cell r="F10">
            <v>241.594300925</v>
          </cell>
          <cell r="G10">
            <v>364.67262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389.67262</v>
          </cell>
          <cell r="N10">
            <v>-148.078319075</v>
          </cell>
          <cell r="O10">
            <v>2305.688216395</v>
          </cell>
        </row>
        <row r="11">
          <cell r="B11">
            <v>5</v>
          </cell>
          <cell r="C11">
            <v>37773</v>
          </cell>
          <cell r="D11">
            <v>349.8934</v>
          </cell>
          <cell r="E11">
            <v>-12.7711091</v>
          </cell>
          <cell r="F11">
            <v>337.1222909</v>
          </cell>
          <cell r="G11">
            <v>353.64645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378.64645</v>
          </cell>
          <cell r="N11">
            <v>-41.5241590999999</v>
          </cell>
          <cell r="O11">
            <v>2264.164057295</v>
          </cell>
        </row>
        <row r="12">
          <cell r="B12">
            <v>6</v>
          </cell>
          <cell r="C12">
            <v>37803</v>
          </cell>
          <cell r="D12">
            <v>215.0674</v>
          </cell>
          <cell r="E12">
            <v>-7.8499601</v>
          </cell>
          <cell r="F12">
            <v>207.2174399</v>
          </cell>
          <cell r="G12">
            <v>296.14917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296.14917</v>
          </cell>
          <cell r="N12">
            <v>-88.9317301</v>
          </cell>
          <cell r="O12">
            <v>2175.232327195</v>
          </cell>
        </row>
        <row r="13">
          <cell r="B13">
            <v>7</v>
          </cell>
          <cell r="C13">
            <v>37834</v>
          </cell>
          <cell r="D13">
            <v>288.20324</v>
          </cell>
          <cell r="E13">
            <v>-10.51941826</v>
          </cell>
          <cell r="F13">
            <v>277.68382174</v>
          </cell>
          <cell r="G13">
            <v>328.4419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328.4419</v>
          </cell>
          <cell r="N13">
            <v>-50.75807826</v>
          </cell>
          <cell r="O13">
            <v>2124.474248935</v>
          </cell>
        </row>
        <row r="14">
          <cell r="B14">
            <v>8</v>
          </cell>
          <cell r="C14">
            <v>37865</v>
          </cell>
          <cell r="D14">
            <v>229.0544</v>
          </cell>
          <cell r="E14">
            <v>-8.3604856</v>
          </cell>
          <cell r="F14">
            <v>220.6939144</v>
          </cell>
          <cell r="G14">
            <v>419.41361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</v>
          </cell>
          <cell r="N14">
            <v>-198.7196956</v>
          </cell>
          <cell r="O14">
            <v>1925.754553335</v>
          </cell>
        </row>
        <row r="15">
          <cell r="B15">
            <v>9</v>
          </cell>
          <cell r="C15">
            <v>37895</v>
          </cell>
          <cell r="D15">
            <v>182.0184</v>
          </cell>
          <cell r="E15">
            <v>-6.6436716</v>
          </cell>
          <cell r="F15">
            <v>175.3747284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</v>
          </cell>
          <cell r="O15">
            <v>1623.430591735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-9.0551536</v>
          </cell>
          <cell r="F16">
            <v>239.0312464</v>
          </cell>
          <cell r="G16">
            <v>469.8217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</v>
          </cell>
          <cell r="N16">
            <v>-230.7904536</v>
          </cell>
          <cell r="O16">
            <v>1392.640138135</v>
          </cell>
        </row>
        <row r="17">
          <cell r="B17">
            <v>11</v>
          </cell>
          <cell r="C17">
            <v>37956</v>
          </cell>
          <cell r="D17">
            <v>434.3754</v>
          </cell>
          <cell r="E17">
            <v>-15.8547021</v>
          </cell>
          <cell r="F17">
            <v>418.5206979</v>
          </cell>
          <cell r="G17">
            <v>525.34948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</v>
          </cell>
          <cell r="N17">
            <v>-106.8287821</v>
          </cell>
          <cell r="O17">
            <v>1285.811356035</v>
          </cell>
        </row>
        <row r="18">
          <cell r="B18">
            <v>12</v>
          </cell>
          <cell r="C18">
            <v>37987</v>
          </cell>
          <cell r="D18">
            <v>216.4754</v>
          </cell>
          <cell r="E18">
            <v>-7.9013521</v>
          </cell>
          <cell r="F18">
            <v>208.5740479</v>
          </cell>
          <cell r="G18">
            <v>601.35602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</v>
          </cell>
          <cell r="N18">
            <v>-392.7819721</v>
          </cell>
          <cell r="O18">
            <v>893.029383935</v>
          </cell>
        </row>
        <row r="19">
          <cell r="B19">
            <v>13</v>
          </cell>
          <cell r="C19">
            <v>38018</v>
          </cell>
          <cell r="D19">
            <v>195.43224</v>
          </cell>
          <cell r="E19">
            <v>-7.13327676</v>
          </cell>
          <cell r="F19">
            <v>188.29896324</v>
          </cell>
          <cell r="G19">
            <v>719.10788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</v>
          </cell>
          <cell r="N19">
            <v>-530.80891676</v>
          </cell>
          <cell r="O19">
            <v>362.220467175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-8.1480921</v>
          </cell>
          <cell r="F20">
            <v>215.0873079</v>
          </cell>
          <cell r="G20">
            <v>906.56388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906.56388</v>
          </cell>
          <cell r="N20">
            <v>-691.4765721</v>
          </cell>
          <cell r="O20">
            <v>-329.256104925</v>
          </cell>
        </row>
        <row r="21">
          <cell r="B21">
            <v>15</v>
          </cell>
          <cell r="C21">
            <v>38078</v>
          </cell>
          <cell r="D21">
            <v>173.6084</v>
          </cell>
          <cell r="E21">
            <v>-6.3367066</v>
          </cell>
          <cell r="F21">
            <v>167.2716934</v>
          </cell>
          <cell r="G21">
            <v>1021.95234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1021.95234</v>
          </cell>
          <cell r="N21">
            <v>-854.6806466</v>
          </cell>
          <cell r="O21">
            <v>-1183.936751525</v>
          </cell>
        </row>
        <row r="22">
          <cell r="B22">
            <v>16</v>
          </cell>
          <cell r="C22">
            <v>38108</v>
          </cell>
          <cell r="D22">
            <v>167.2374</v>
          </cell>
          <cell r="E22">
            <v>-6.1041651</v>
          </cell>
          <cell r="F22">
            <v>161.1332349</v>
          </cell>
          <cell r="G22">
            <v>1141.67168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1141.67168</v>
          </cell>
          <cell r="N22">
            <v>-980.5384451</v>
          </cell>
          <cell r="O22">
            <v>-2164.475196625</v>
          </cell>
        </row>
        <row r="23">
          <cell r="B23">
            <v>17</v>
          </cell>
          <cell r="C23">
            <v>38139</v>
          </cell>
          <cell r="D23">
            <v>330.1294</v>
          </cell>
          <cell r="E23">
            <v>-12.0497231</v>
          </cell>
          <cell r="F23">
            <v>318.0796769</v>
          </cell>
          <cell r="G23">
            <v>1281.47689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1281.47689</v>
          </cell>
          <cell r="N23">
            <v>-963.3972131</v>
          </cell>
          <cell r="O23">
            <v>-3127.872409725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-7.2890646</v>
          </cell>
          <cell r="F24">
            <v>192.4113354</v>
          </cell>
          <cell r="G24">
            <v>1183.02209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1183.02209</v>
          </cell>
          <cell r="N24">
            <v>-990.6107546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-6.52098926</v>
          </cell>
          <cell r="F25">
            <v>172.13625074</v>
          </cell>
          <cell r="G25">
            <v>792.75102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</v>
          </cell>
          <cell r="N25">
            <v>-620.61476926</v>
          </cell>
          <cell r="O25">
            <v>-4739.097933585</v>
          </cell>
        </row>
        <row r="26">
          <cell r="B26">
            <v>20</v>
          </cell>
          <cell r="C26">
            <v>38231</v>
          </cell>
          <cell r="D26">
            <v>213.2334</v>
          </cell>
          <cell r="E26">
            <v>-7.7830191</v>
          </cell>
          <cell r="F26">
            <v>205.4503809</v>
          </cell>
          <cell r="G26">
            <v>569.06329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569.06329</v>
          </cell>
          <cell r="N26">
            <v>-363.6129091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</v>
          </cell>
          <cell r="E27">
            <v>-31.6261331</v>
          </cell>
          <cell r="F27">
            <v>834.8432669</v>
          </cell>
          <cell r="G27">
            <v>591.11765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</v>
          </cell>
          <cell r="N27">
            <v>243.7256169</v>
          </cell>
          <cell r="O27">
            <v>-4858.985225785</v>
          </cell>
        </row>
        <row r="28">
          <cell r="B28">
            <v>22</v>
          </cell>
          <cell r="C28">
            <v>38292</v>
          </cell>
          <cell r="D28">
            <v>324.2674</v>
          </cell>
          <cell r="E28">
            <v>-11.8357601</v>
          </cell>
          <cell r="F28">
            <v>312.4316399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-5214.464565885</v>
          </cell>
        </row>
        <row r="29">
          <cell r="B29">
            <v>23</v>
          </cell>
          <cell r="C29">
            <v>38322</v>
          </cell>
          <cell r="D29">
            <v>468.7024</v>
          </cell>
          <cell r="E29">
            <v>-17.1076376</v>
          </cell>
          <cell r="F29">
            <v>451.5947624</v>
          </cell>
          <cell r="G29">
            <v>621.44088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621.44088</v>
          </cell>
          <cell r="N29">
            <v>-169.8461176</v>
          </cell>
          <cell r="O29">
            <v>-5384.310683485</v>
          </cell>
        </row>
        <row r="30">
          <cell r="B30">
            <v>24</v>
          </cell>
          <cell r="C30">
            <v>38353</v>
          </cell>
          <cell r="D30">
            <v>281.5044</v>
          </cell>
          <cell r="E30">
            <v>-10.2749106</v>
          </cell>
          <cell r="F30">
            <v>271.2294894</v>
          </cell>
          <cell r="G30">
            <v>466.67151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</v>
          </cell>
          <cell r="N30">
            <v>-195.4420206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-6.90854626</v>
          </cell>
          <cell r="F31">
            <v>182.36669374</v>
          </cell>
          <cell r="G31">
            <v>385.93918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</v>
          </cell>
          <cell r="N31">
            <v>-203.57248626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</v>
          </cell>
          <cell r="E32">
            <v>-26.8900756</v>
          </cell>
          <cell r="F32">
            <v>709.8243244</v>
          </cell>
          <cell r="G32">
            <v>402.47894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</v>
          </cell>
          <cell r="N32">
            <v>307.3453844</v>
          </cell>
          <cell r="O32">
            <v>-5475.979805945</v>
          </cell>
        </row>
        <row r="33">
          <cell r="B33">
            <v>27</v>
          </cell>
          <cell r="C33">
            <v>38443</v>
          </cell>
          <cell r="D33">
            <v>256.1564</v>
          </cell>
          <cell r="E33">
            <v>-9.3497086</v>
          </cell>
          <cell r="F33">
            <v>246.8066914</v>
          </cell>
          <cell r="G33">
            <v>449.34395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</v>
          </cell>
          <cell r="N33">
            <v>-202.5372586</v>
          </cell>
          <cell r="O33">
            <v>-5678.517064545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</v>
          </cell>
          <cell r="G34">
            <v>381.60729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</v>
          </cell>
          <cell r="N34">
            <v>-208.1903936</v>
          </cell>
          <cell r="O34">
            <v>-5886.707458145</v>
          </cell>
        </row>
        <row r="35">
          <cell r="B35">
            <v>29</v>
          </cell>
          <cell r="C35">
            <v>38504</v>
          </cell>
          <cell r="D35">
            <v>422.8024</v>
          </cell>
          <cell r="E35">
            <v>-15.4322876</v>
          </cell>
          <cell r="F35">
            <v>407.3701124</v>
          </cell>
          <cell r="G35">
            <v>178.39832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</v>
          </cell>
          <cell r="N35">
            <v>228.9717924</v>
          </cell>
          <cell r="O35">
            <v>-5657.735665745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-6.2542166</v>
          </cell>
          <cell r="F36">
            <v>165.0941834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-15.42698926</v>
          </cell>
          <cell r="F37">
            <v>407.23025074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400.23025074</v>
          </cell>
          <cell r="O37">
            <v>-5129.035851605</v>
          </cell>
        </row>
        <row r="38">
          <cell r="B38">
            <v>32</v>
          </cell>
          <cell r="C38">
            <v>38596</v>
          </cell>
          <cell r="D38">
            <v>498.4184</v>
          </cell>
          <cell r="E38">
            <v>-18.1922716</v>
          </cell>
          <cell r="F38">
            <v>480.2261284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473.2261284</v>
          </cell>
          <cell r="O38">
            <v>-4655.809723205</v>
          </cell>
        </row>
        <row r="39">
          <cell r="B39">
            <v>33</v>
          </cell>
          <cell r="C39">
            <v>38626</v>
          </cell>
          <cell r="D39">
            <v>132.7144</v>
          </cell>
          <cell r="E39">
            <v>-4.8440756</v>
          </cell>
          <cell r="F39">
            <v>127.8703244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120.8703244</v>
          </cell>
          <cell r="O39">
            <v>-4534.939398805</v>
          </cell>
        </row>
        <row r="40">
          <cell r="B40">
            <v>34</v>
          </cell>
          <cell r="C40">
            <v>38657</v>
          </cell>
          <cell r="D40">
            <v>137.8774</v>
          </cell>
          <cell r="E40">
            <v>-5.0325251</v>
          </cell>
          <cell r="F40">
            <v>132.8448749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</v>
          </cell>
          <cell r="O40">
            <v>-4409.094523905</v>
          </cell>
        </row>
        <row r="41">
          <cell r="B41">
            <v>35</v>
          </cell>
          <cell r="C41">
            <v>38687</v>
          </cell>
          <cell r="D41">
            <v>558.63672</v>
          </cell>
          <cell r="E41">
            <v>-20.39024028</v>
          </cell>
          <cell r="F41">
            <v>538.24647972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</v>
          </cell>
          <cell r="O41">
            <v>-3877.848044185</v>
          </cell>
        </row>
        <row r="42">
          <cell r="B42">
            <v>36</v>
          </cell>
          <cell r="C42">
            <v>38718</v>
          </cell>
          <cell r="D42">
            <v>155.91132</v>
          </cell>
          <cell r="E42">
            <v>-5.69076318</v>
          </cell>
          <cell r="F42">
            <v>150.22055682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</v>
          </cell>
          <cell r="O42">
            <v>-3734.627487365</v>
          </cell>
        </row>
        <row r="43">
          <cell r="B43">
            <v>37</v>
          </cell>
          <cell r="C43">
            <v>38749</v>
          </cell>
          <cell r="D43">
            <v>138.35532</v>
          </cell>
          <cell r="E43">
            <v>-5.04996918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-6.12931068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-4.77267868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-4.73731018</v>
          </cell>
          <cell r="F46">
            <v>125.05200982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</v>
          </cell>
          <cell r="O46">
            <v>-3216.487476085</v>
          </cell>
        </row>
        <row r="47">
          <cell r="B47">
            <v>41</v>
          </cell>
          <cell r="C47">
            <v>38869</v>
          </cell>
          <cell r="D47">
            <v>434.41032</v>
          </cell>
          <cell r="E47">
            <v>-15.85597668</v>
          </cell>
          <cell r="F47">
            <v>418.55434332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411.55434332</v>
          </cell>
          <cell r="O47">
            <v>-2804.933132765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</v>
          </cell>
          <cell r="F48">
            <v>120.10251032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</v>
          </cell>
          <cell r="O48">
            <v>-2691.830622445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-4.23364668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</v>
          </cell>
        </row>
        <row r="50">
          <cell r="B50">
            <v>44</v>
          </cell>
          <cell r="C50">
            <v>38961</v>
          </cell>
          <cell r="D50">
            <v>145.56032</v>
          </cell>
          <cell r="E50">
            <v>-5.31295168</v>
          </cell>
          <cell r="F50">
            <v>140.24736832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133.24736832</v>
          </cell>
          <cell r="O50">
            <v>-2453.826580805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-4.77267868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-4.73731018</v>
          </cell>
          <cell r="F52">
            <v>125.05200982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</v>
          </cell>
          <cell r="O52">
            <v>-2216.788929665</v>
          </cell>
        </row>
        <row r="53">
          <cell r="B53">
            <v>47</v>
          </cell>
          <cell r="C53">
            <v>39052</v>
          </cell>
          <cell r="D53">
            <v>445.59232</v>
          </cell>
          <cell r="E53">
            <v>-16.26411968</v>
          </cell>
          <cell r="F53">
            <v>429.32820032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422.32820032</v>
          </cell>
          <cell r="O53">
            <v>-1794.460729345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-5.36602268</v>
          </cell>
          <cell r="F54">
            <v>141.64829732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</v>
          </cell>
          <cell r="O54">
            <v>-1659.812432025</v>
          </cell>
        </row>
        <row r="55">
          <cell r="B55">
            <v>49</v>
          </cell>
          <cell r="C55">
            <v>39114</v>
          </cell>
          <cell r="D55">
            <v>138.35232</v>
          </cell>
          <cell r="E55">
            <v>-5.04985968</v>
          </cell>
          <cell r="F55">
            <v>133.30246032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</v>
          </cell>
          <cell r="O55">
            <v>-1533.509971705</v>
          </cell>
        </row>
        <row r="56">
          <cell r="B56">
            <v>50</v>
          </cell>
          <cell r="C56">
            <v>39142</v>
          </cell>
          <cell r="D56">
            <v>167.92332</v>
          </cell>
          <cell r="E56">
            <v>-6.12920118</v>
          </cell>
          <cell r="F56">
            <v>161.79411882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</v>
          </cell>
          <cell r="O56">
            <v>-1378.715852885</v>
          </cell>
        </row>
        <row r="57">
          <cell r="B57">
            <v>51</v>
          </cell>
          <cell r="C57">
            <v>39173</v>
          </cell>
          <cell r="D57">
            <v>130.75732</v>
          </cell>
          <cell r="E57">
            <v>-4.77264218</v>
          </cell>
          <cell r="F57">
            <v>125.98467782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118.98467782</v>
          </cell>
          <cell r="O57">
            <v>-1259.731175065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-4.73731018</v>
          </cell>
          <cell r="F58">
            <v>125.05200982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</v>
          </cell>
          <cell r="O58">
            <v>-1141.679165245</v>
          </cell>
        </row>
        <row r="59">
          <cell r="B59">
            <v>53</v>
          </cell>
          <cell r="C59">
            <v>39234</v>
          </cell>
          <cell r="D59">
            <v>434.41032</v>
          </cell>
          <cell r="E59">
            <v>-15.85597668</v>
          </cell>
          <cell r="F59">
            <v>418.55434332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411.55434332</v>
          </cell>
          <cell r="O59">
            <v>-730.124821925001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-4.54977318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</v>
          </cell>
        </row>
        <row r="61">
          <cell r="B61">
            <v>55</v>
          </cell>
          <cell r="C61">
            <v>39295</v>
          </cell>
          <cell r="D61">
            <v>115.98932</v>
          </cell>
          <cell r="E61">
            <v>-4.23361018</v>
          </cell>
          <cell r="F61">
            <v>111.75570982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104.75570982</v>
          </cell>
          <cell r="O61">
            <v>-512.267565285001</v>
          </cell>
        </row>
        <row r="62">
          <cell r="B62">
            <v>56</v>
          </cell>
          <cell r="C62">
            <v>39326</v>
          </cell>
          <cell r="D62">
            <v>145.56032</v>
          </cell>
          <cell r="E62">
            <v>-5.31295168</v>
          </cell>
          <cell r="F62">
            <v>140.24736832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133.24736832</v>
          </cell>
          <cell r="O62">
            <v>-379.020196965001</v>
          </cell>
        </row>
        <row r="63">
          <cell r="B63">
            <v>57</v>
          </cell>
          <cell r="C63">
            <v>39356</v>
          </cell>
          <cell r="D63">
            <v>130.75732</v>
          </cell>
          <cell r="E63">
            <v>-4.77264218</v>
          </cell>
          <cell r="F63">
            <v>125.98467782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118.98467782</v>
          </cell>
          <cell r="O63">
            <v>-260.035519145001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-4.73731018</v>
          </cell>
          <cell r="F64">
            <v>125.05200982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</v>
          </cell>
          <cell r="O64">
            <v>-141.983509325001</v>
          </cell>
        </row>
        <row r="65">
          <cell r="B65">
            <v>59</v>
          </cell>
          <cell r="C65">
            <v>39417</v>
          </cell>
          <cell r="D65">
            <v>445.59032</v>
          </cell>
          <cell r="E65">
            <v>-16.26404668</v>
          </cell>
          <cell r="F65">
            <v>429.32627332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422.32627332</v>
          </cell>
          <cell r="O65">
            <v>280.342763994999</v>
          </cell>
        </row>
        <row r="66">
          <cell r="B66">
            <v>60</v>
          </cell>
          <cell r="C66">
            <v>39448</v>
          </cell>
          <cell r="D66">
            <v>147.01132</v>
          </cell>
          <cell r="E66">
            <v>-5.36591318</v>
          </cell>
          <cell r="F66">
            <v>141.64540682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</v>
          </cell>
          <cell r="O66">
            <v>414.988170814999</v>
          </cell>
        </row>
        <row r="67">
          <cell r="B67">
            <v>61</v>
          </cell>
          <cell r="C67">
            <v>39479</v>
          </cell>
          <cell r="D67">
            <v>123.23632</v>
          </cell>
          <cell r="E67">
            <v>-4.49812568</v>
          </cell>
          <cell r="F67">
            <v>118.73819432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111.73819432</v>
          </cell>
          <cell r="O67">
            <v>526.726365134999</v>
          </cell>
        </row>
        <row r="68">
          <cell r="B68">
            <v>62</v>
          </cell>
          <cell r="C68">
            <v>39508</v>
          </cell>
          <cell r="D68">
            <v>156.15932</v>
          </cell>
          <cell r="E68">
            <v>-5.69981518</v>
          </cell>
          <cell r="F68">
            <v>150.45950482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</v>
          </cell>
          <cell r="O68">
            <v>670.185869954999</v>
          </cell>
        </row>
        <row r="69">
          <cell r="B69">
            <v>63</v>
          </cell>
          <cell r="C69">
            <v>39539</v>
          </cell>
          <cell r="D69">
            <v>115.64432</v>
          </cell>
          <cell r="E69">
            <v>-4.22101768</v>
          </cell>
          <cell r="F69">
            <v>111.42330232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104.42330232</v>
          </cell>
          <cell r="O69">
            <v>774.609172274999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-4.18564918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878.098843094999</v>
          </cell>
        </row>
        <row r="71">
          <cell r="B71">
            <v>65</v>
          </cell>
          <cell r="C71">
            <v>39600</v>
          </cell>
          <cell r="D71">
            <v>419.29632</v>
          </cell>
          <cell r="E71">
            <v>-15.30431568</v>
          </cell>
          <cell r="F71">
            <v>403.99200432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396.99200432</v>
          </cell>
          <cell r="O71">
            <v>1275.090847415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-3.99814868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98.54017132</v>
          </cell>
          <cell r="O72">
            <v>1373.631018735</v>
          </cell>
        </row>
        <row r="73">
          <cell r="B73">
            <v>67</v>
          </cell>
          <cell r="C73">
            <v>39661</v>
          </cell>
          <cell r="D73">
            <v>100.87632</v>
          </cell>
          <cell r="E73">
            <v>-3.68198568</v>
          </cell>
          <cell r="F73">
            <v>97.19433432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90.19433432</v>
          </cell>
          <cell r="O73">
            <v>1463.825353055</v>
          </cell>
        </row>
        <row r="74">
          <cell r="B74">
            <v>68</v>
          </cell>
          <cell r="C74">
            <v>39692</v>
          </cell>
          <cell r="D74">
            <v>130.44632</v>
          </cell>
          <cell r="E74">
            <v>-4.76129068</v>
          </cell>
          <cell r="F74">
            <v>125.68502932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</v>
          </cell>
          <cell r="O74">
            <v>1582.510382375</v>
          </cell>
        </row>
        <row r="75">
          <cell r="B75">
            <v>69</v>
          </cell>
          <cell r="C75">
            <v>39722</v>
          </cell>
          <cell r="D75">
            <v>115.64432</v>
          </cell>
          <cell r="E75">
            <v>-4.22101768</v>
          </cell>
          <cell r="F75">
            <v>111.42330232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104.42330232</v>
          </cell>
          <cell r="O75">
            <v>1686.933684695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-4.18564918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1790.423355515</v>
          </cell>
        </row>
        <row r="77">
          <cell r="B77">
            <v>71</v>
          </cell>
          <cell r="C77">
            <v>39783</v>
          </cell>
          <cell r="D77">
            <v>430.47532</v>
          </cell>
          <cell r="E77">
            <v>-15.71234918</v>
          </cell>
          <cell r="F77">
            <v>414.76297082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</v>
          </cell>
          <cell r="O77">
            <v>2198.186326335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2304.818934155</v>
          </cell>
        </row>
        <row r="79">
          <cell r="B79">
            <v>73</v>
          </cell>
          <cell r="C79">
            <v>39845</v>
          </cell>
          <cell r="D79">
            <v>74.55532</v>
          </cell>
          <cell r="E79">
            <v>-2.72126918</v>
          </cell>
          <cell r="F79">
            <v>71.83405082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</v>
          </cell>
          <cell r="O79">
            <v>2369.652984975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-3.72932618</v>
          </cell>
          <cell r="F80">
            <v>98.44399382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</v>
          </cell>
          <cell r="O80">
            <v>2461.096978795</v>
          </cell>
        </row>
        <row r="81">
          <cell r="B81">
            <v>75</v>
          </cell>
          <cell r="C81">
            <v>39904</v>
          </cell>
          <cell r="D81">
            <v>87.37032</v>
          </cell>
          <cell r="E81">
            <v>-3.18901668</v>
          </cell>
          <cell r="F81">
            <v>84.18130332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77.18130332</v>
          </cell>
          <cell r="O81">
            <v>2538.278282115</v>
          </cell>
        </row>
        <row r="82">
          <cell r="B82">
            <v>76</v>
          </cell>
          <cell r="C82">
            <v>39934</v>
          </cell>
          <cell r="D82">
            <v>86.40232</v>
          </cell>
          <cell r="E82">
            <v>-3.15368468</v>
          </cell>
          <cell r="F82">
            <v>83.24863532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</v>
          </cell>
          <cell r="O82">
            <v>2614.526917435</v>
          </cell>
        </row>
        <row r="83">
          <cell r="B83">
            <v>77</v>
          </cell>
          <cell r="C83">
            <v>39965</v>
          </cell>
          <cell r="D83">
            <v>261.81332</v>
          </cell>
          <cell r="E83">
            <v>-9.55618618</v>
          </cell>
          <cell r="F83">
            <v>252.25713382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245.25713382</v>
          </cell>
          <cell r="O83">
            <v>2859.784051255</v>
          </cell>
        </row>
        <row r="84">
          <cell r="B84">
            <v>78</v>
          </cell>
          <cell r="C84">
            <v>39995</v>
          </cell>
          <cell r="D84">
            <v>50.01232</v>
          </cell>
          <cell r="E84">
            <v>-1.82544968</v>
          </cell>
          <cell r="F84">
            <v>48.18687032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41.18687032</v>
          </cell>
          <cell r="O84">
            <v>2900.970921575</v>
          </cell>
        </row>
        <row r="85">
          <cell r="B85">
            <v>79</v>
          </cell>
          <cell r="C85">
            <v>40026</v>
          </cell>
          <cell r="D85">
            <v>51.92732</v>
          </cell>
          <cell r="E85">
            <v>-1.89534718</v>
          </cell>
          <cell r="F85">
            <v>50.03197282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43.03197282</v>
          </cell>
          <cell r="O85">
            <v>2944.002894395</v>
          </cell>
        </row>
        <row r="86">
          <cell r="B86">
            <v>80</v>
          </cell>
          <cell r="C86">
            <v>40057</v>
          </cell>
          <cell r="D86">
            <v>78.76532</v>
          </cell>
          <cell r="E86">
            <v>-2.87493418</v>
          </cell>
          <cell r="F86">
            <v>75.89038582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</v>
          </cell>
          <cell r="O86">
            <v>3012.893280215</v>
          </cell>
        </row>
        <row r="87">
          <cell r="B87">
            <v>81</v>
          </cell>
          <cell r="C87">
            <v>40087</v>
          </cell>
          <cell r="D87">
            <v>63.96232</v>
          </cell>
          <cell r="E87">
            <v>-2.33462468</v>
          </cell>
          <cell r="F87">
            <v>61.62769532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</v>
          </cell>
          <cell r="O87">
            <v>3067.520975535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29.32635782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22.32635782</v>
          </cell>
          <cell r="O88">
            <v>3089.847333355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-0.51572018</v>
          </cell>
          <cell r="F89">
            <v>13.61359982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6.61359982</v>
          </cell>
          <cell r="O89">
            <v>3096.460933175</v>
          </cell>
        </row>
        <row r="90">
          <cell r="B90">
            <v>84</v>
          </cell>
          <cell r="C90">
            <v>40179</v>
          </cell>
          <cell r="D90">
            <v>9.23832</v>
          </cell>
          <cell r="E90">
            <v>-0.33719868</v>
          </cell>
          <cell r="F90">
            <v>8.90112132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1.90112132</v>
          </cell>
          <cell r="O90">
            <v>3098.362054495</v>
          </cell>
        </row>
        <row r="91">
          <cell r="B91">
            <v>85</v>
          </cell>
          <cell r="C91">
            <v>40210</v>
          </cell>
          <cell r="D91">
            <v>9.23878</v>
          </cell>
          <cell r="E91">
            <v>-0.33721547</v>
          </cell>
          <cell r="F91">
            <v>8.90156453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1.90156453</v>
          </cell>
          <cell r="O91">
            <v>3100.263619025</v>
          </cell>
        </row>
        <row r="92">
          <cell r="B92">
            <v>86</v>
          </cell>
          <cell r="C92">
            <v>40238</v>
          </cell>
          <cell r="D92">
            <v>55.10278</v>
          </cell>
          <cell r="E92">
            <v>-2.01125147</v>
          </cell>
          <cell r="F92">
            <v>53.09152853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</v>
          </cell>
          <cell r="O92">
            <v>3146.355147555</v>
          </cell>
        </row>
        <row r="93">
          <cell r="B93">
            <v>87</v>
          </cell>
          <cell r="C93">
            <v>40269</v>
          </cell>
          <cell r="D93">
            <v>9.23878</v>
          </cell>
          <cell r="E93">
            <v>-0.33721547</v>
          </cell>
          <cell r="F93">
            <v>8.90156453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1.90156453</v>
          </cell>
          <cell r="O93">
            <v>3148.256712085</v>
          </cell>
        </row>
        <row r="94">
          <cell r="B94">
            <v>88</v>
          </cell>
          <cell r="C94">
            <v>40299</v>
          </cell>
          <cell r="D94">
            <v>9.23878</v>
          </cell>
          <cell r="E94">
            <v>-0.33721547</v>
          </cell>
          <cell r="F94">
            <v>8.90156453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1.90156453</v>
          </cell>
          <cell r="O94">
            <v>3150.158276615</v>
          </cell>
        </row>
        <row r="95">
          <cell r="B95">
            <v>89</v>
          </cell>
          <cell r="C95">
            <v>40330</v>
          </cell>
          <cell r="D95">
            <v>6.88032</v>
          </cell>
          <cell r="E95">
            <v>-0.25113168</v>
          </cell>
          <cell r="F95">
            <v>6.62918832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-0.370811680000001</v>
          </cell>
          <cell r="O95">
            <v>3149.787464935</v>
          </cell>
        </row>
        <row r="96">
          <cell r="B96">
            <v>90</v>
          </cell>
          <cell r="C96">
            <v>40360</v>
          </cell>
          <cell r="D96">
            <v>6.88032</v>
          </cell>
          <cell r="E96">
            <v>-0.25113168</v>
          </cell>
          <cell r="F96">
            <v>6.62918832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-0.370811680000001</v>
          </cell>
          <cell r="O96">
            <v>3149.416653255</v>
          </cell>
        </row>
        <row r="97">
          <cell r="B97">
            <v>91</v>
          </cell>
          <cell r="C97">
            <v>40391</v>
          </cell>
          <cell r="D97">
            <v>6.88032</v>
          </cell>
          <cell r="E97">
            <v>-0.25113168</v>
          </cell>
          <cell r="F97">
            <v>6.62918832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-0.370811680000001</v>
          </cell>
          <cell r="O97">
            <v>3149.045841575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3149.045841575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3149.045841575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3149.045841575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3149.045841575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3149.045841575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3149.045841575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3149.045841575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3149.045841575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3149.045841575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3149.045841575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3149.045841575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3149.045841575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3149.045841575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3149.045841575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3149.045841575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3149.045841575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3149.045841575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3149.045841575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3149.045841575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3149.045841575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3149.045841575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3149.045841575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3149.045841575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3149.045841575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3149.045841575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3149.045841575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3149.045841575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3149.045841575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3149.045841575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3149.045841575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3149.045841575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3149.045841575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3149.045841575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3149.045841575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3149.045841575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3149.045841575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3149.045841575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3149.045841575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3149.045841575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3149.045841575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3149.045841575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3149.045841575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3149.045841575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3149.045841575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3149.045841575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3149.045841575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3149.045841575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3149.045841575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3149.045841575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3149.045841575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3149.045841575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3149.045841575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3149.045841575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3149.045841575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3149.045841575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3149.045841575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3149.045841575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3149.045841575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3149.045841575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3149.045841575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3149.045841575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3149.045841575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3149.045841575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3149.045841575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3149.045841575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3149.045841575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3149.045841575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3149.045841575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3149.045841575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3149.045841575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3149.045841575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3149.045841575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3149.045841575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3149.045841575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3149.045841575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3149.045841575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3149.045841575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3149.045841575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3149.045841575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3149.045841575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3149.045841575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3149.045841575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3149.045841575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3149.045841575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3149.045841575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3149.045841575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3149.045841575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3149.045841575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3149.045841575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3149.045841575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3149.045841575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3149.045841575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3149.045841575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3149.045841575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3149.045841575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3149.045841575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3149.045841575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3149.045841575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3149.045841575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3149.045841575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3149.045841575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3149.045841575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3149.045841575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3149.045841575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3149.045841575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3149.045841575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3149.045841575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3149.045841575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3149.045841575</v>
          </cell>
        </row>
        <row r="207">
          <cell r="C207" t="str">
            <v>APÓS</v>
          </cell>
          <cell r="D207">
            <v>5303.4336</v>
          </cell>
          <cell r="E207">
            <v>-193.5753264</v>
          </cell>
          <cell r="F207">
            <v>5109.8582736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4808.8582736</v>
          </cell>
          <cell r="O207">
            <v>3149.045841575</v>
          </cell>
        </row>
        <row r="208">
          <cell r="C208" t="str">
            <v>SUB TOTAL</v>
          </cell>
          <cell r="D208">
            <v>18266.02845</v>
          </cell>
          <cell r="E208">
            <v>-666.710038425001</v>
          </cell>
          <cell r="F208">
            <v>17599.318411575</v>
          </cell>
          <cell r="G208">
            <v>15752.62357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</v>
          </cell>
          <cell r="N208">
            <v>1294.694841575</v>
          </cell>
          <cell r="O208">
            <v>3149.045841575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3149.045841575</v>
          </cell>
        </row>
        <row r="210">
          <cell r="B210" t="str">
            <v>Unid</v>
          </cell>
          <cell r="C210" t="str">
            <v>TOTAL</v>
          </cell>
          <cell r="D210">
            <v>18266.02845</v>
          </cell>
          <cell r="E210">
            <v>-666.710038425001</v>
          </cell>
          <cell r="F210">
            <v>17599.318411575</v>
          </cell>
          <cell r="G210">
            <v>15752.62357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</v>
          </cell>
          <cell r="N210">
            <v>1294.694841575</v>
          </cell>
          <cell r="O210">
            <v>3149.045841575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-347.4435</v>
          </cell>
          <cell r="F211">
            <v>9171.5565</v>
          </cell>
          <cell r="M211">
            <v>0</v>
          </cell>
          <cell r="N211">
            <v>9171.5565</v>
          </cell>
          <cell r="O211">
            <v>12320.602341575</v>
          </cell>
        </row>
        <row r="212">
          <cell r="C212" t="str">
            <v>TOT GERAL</v>
          </cell>
          <cell r="D212">
            <v>27785.02845</v>
          </cell>
          <cell r="E212">
            <v>-1014.153538425</v>
          </cell>
          <cell r="F212">
            <v>26770.874911575</v>
          </cell>
          <cell r="G212">
            <v>15752.62357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</v>
          </cell>
          <cell r="N212">
            <v>10466.251341575</v>
          </cell>
          <cell r="O212">
            <v>12320.602341575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  <sheetName val="Rolb"/>
      <sheetName val="IGMP"/>
      <sheetName val="Cupones Cobrados"/>
      <sheetName val="INTELSAT"/>
      <sheetName val="BCEHBSL"/>
      <sheetName val="Cupones_Cobrados"/>
      <sheetName val="CTF-1"/>
      <sheetName val="#¡REF"/>
      <sheetName val="Balance"/>
      <sheetName val="XREF"/>
      <sheetName val="ret pour CA par activités"/>
      <sheetName val="???????"/>
      <sheetName val="экспорт"/>
      <sheetName val="Plan1"/>
      <sheetName val="Data"/>
      <sheetName val="RAMXL"/>
      <sheetName val="Consolidation_YTDMar 08"/>
      <sheetName val="TSCC"/>
      <sheetName val="General_Framework_Code1"/>
      <sheetName val="Consolidation_YTDMar_08"/>
      <sheetName val="Macro1"/>
      <sheetName val="Control"/>
      <sheetName val="ReportList"/>
      <sheetName val="Annual Benefits"/>
      <sheetName val="Topaz"/>
      <sheetName val="ROL"/>
      <sheetName val="RevenueDatabase"/>
      <sheetName val="Performance Report"/>
      <sheetName val="Initialize"/>
      <sheetName val="Settings"/>
      <sheetName val="Cupones_Cobrados1"/>
      <sheetName val="ARMADO DEL DEBITO FISCAL"/>
      <sheetName val="COMPARACION DDJJ CON LIBRO"/>
      <sheetName val="PRUEBA GLOBAL"/>
      <sheetName val="Region South"/>
      <sheetName val="Chile"/>
      <sheetName val="SideBySide"/>
      <sheetName val="ce"/>
      <sheetName val="Sales 98"/>
      <sheetName val="ROHS 05"/>
      <sheetName val="sysWorkbook"/>
      <sheetName val="CHG_orig"/>
      <sheetName val="RETENCIONES"/>
      <sheetName val="Main"/>
      <sheetName val="Ajustes"/>
      <sheetName val="Cruce contable"/>
      <sheetName val="conssid12-96"/>
      <sheetName val="TV-EP&amp;REV"/>
      <sheetName val="mapping agreed to Audit 2010"/>
      <sheetName val="CCMAP"/>
      <sheetName val="mapping_agreed_to_Audit_2010"/>
      <sheetName val="resignations"/>
      <sheetName val="PL"/>
      <sheetName val="Qtrs"/>
      <sheetName val="Day"/>
      <sheetName val=""/>
      <sheetName val="DealAssmp"/>
      <sheetName val="FinInputs"/>
      <sheetName val="General_Framework_Code2"/>
      <sheetName val="Consolidation_YTDMar_081"/>
      <sheetName val="Annual_Benefits"/>
      <sheetName val="Drop-Down"/>
      <sheetName val="CAP-HEC 1997"/>
      <sheetName val="EOAF_30-9-99"/>
      <sheetName val="Equipo"/>
      <sheetName val="Auxiliares"/>
      <sheetName val="Parámetros"/>
      <sheetName val="Items"/>
      <sheetName val="MdeO"/>
      <sheetName val="Subcontratos"/>
      <sheetName val="Tpte Interno"/>
      <sheetName val="P de Trabajo"/>
      <sheetName val="shtLookup"/>
      <sheetName val="ess.P&amp;L"/>
      <sheetName val="Inputs"/>
      <sheetName val="KeyMultInputs"/>
      <sheetName val="Assumptions"/>
      <sheetName val="Revenue Assumptions"/>
      <sheetName val="Main Assumptions"/>
      <sheetName val="Tables"/>
      <sheetName val="BLUE CROSS (P.1 - P.27)"/>
      <sheetName val="Revenue Sheet"/>
      <sheetName val="Capital ROA"/>
      <sheetName val="Revenue_Assumptions"/>
      <sheetName val="Main_Assumptions"/>
      <sheetName val="BLUE_CROSS_(P_1_-_P_27)"/>
      <sheetName val="Revenue_Sheet"/>
      <sheetName val="Capital_ROA"/>
      <sheetName val="FA1999"/>
      <sheetName val="PRC GAAP"/>
      <sheetName val="应收账款Mx"/>
      <sheetName val="Former Rouse"/>
      <sheetName val="RP - Store by Store Summary"/>
      <sheetName val="lead"/>
      <sheetName val="Definiciones"/>
      <sheetName val="Digitos"/>
      <sheetName val="TITULOS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18.74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2.26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1.13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13004.16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1186.35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1285.1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4576.11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</v>
          </cell>
        </row>
        <row r="8">
          <cell r="G8">
            <v>100.232020233317</v>
          </cell>
        </row>
        <row r="9">
          <cell r="G9">
            <v>101.537674465525</v>
          </cell>
        </row>
        <row r="10">
          <cell r="G10">
            <v>101.537674465525</v>
          </cell>
        </row>
        <row r="11">
          <cell r="G11">
            <v>101.537674465525</v>
          </cell>
        </row>
        <row r="12">
          <cell r="G12">
            <v>101.331594382516</v>
          </cell>
        </row>
        <row r="13">
          <cell r="G13">
            <v>100.801982980379</v>
          </cell>
        </row>
        <row r="14">
          <cell r="G14">
            <v>101.593878124527</v>
          </cell>
        </row>
        <row r="15">
          <cell r="G15">
            <v>102.027655082468</v>
          </cell>
        </row>
        <row r="16">
          <cell r="G16">
            <v>102.044227956276</v>
          </cell>
        </row>
        <row r="17">
          <cell r="G17">
            <v>102.044227956276</v>
          </cell>
        </row>
        <row r="18">
          <cell r="G18">
            <v>102.044227956276</v>
          </cell>
        </row>
        <row r="19">
          <cell r="G19">
            <v>101.56001181718</v>
          </cell>
        </row>
        <row r="20">
          <cell r="G20">
            <v>101.386356922057</v>
          </cell>
        </row>
        <row r="21">
          <cell r="G21">
            <v>101.547041742025</v>
          </cell>
        </row>
        <row r="22">
          <cell r="G22">
            <v>101.882822576577</v>
          </cell>
        </row>
        <row r="23">
          <cell r="G23">
            <v>102.180413745397</v>
          </cell>
        </row>
        <row r="24">
          <cell r="G24">
            <v>102.180413745397</v>
          </cell>
        </row>
        <row r="25">
          <cell r="G25">
            <v>102.180413745397</v>
          </cell>
        </row>
        <row r="26">
          <cell r="G26">
            <v>102.215000612476</v>
          </cell>
        </row>
        <row r="27">
          <cell r="G27">
            <v>102.884400602388</v>
          </cell>
        </row>
        <row r="28">
          <cell r="G28">
            <v>102.930516425159</v>
          </cell>
        </row>
        <row r="29">
          <cell r="G29">
            <v>102.279850988248</v>
          </cell>
        </row>
        <row r="30">
          <cell r="G30">
            <v>101.856882426269</v>
          </cell>
        </row>
        <row r="31">
          <cell r="G31">
            <v>101.856882426269</v>
          </cell>
        </row>
        <row r="32">
          <cell r="G32">
            <v>101.856882426269</v>
          </cell>
        </row>
        <row r="33">
          <cell r="G33">
            <v>103.065981654549</v>
          </cell>
        </row>
        <row r="34">
          <cell r="G34">
            <v>104.249861292252</v>
          </cell>
        </row>
        <row r="35">
          <cell r="G35">
            <v>103.458686707835</v>
          </cell>
        </row>
        <row r="36">
          <cell r="G36">
            <v>104.026487775704</v>
          </cell>
        </row>
        <row r="37">
          <cell r="G37">
            <v>103.050849900202</v>
          </cell>
        </row>
        <row r="38">
          <cell r="G38">
            <v>103.050849900202</v>
          </cell>
        </row>
        <row r="39">
          <cell r="G39">
            <v>103.050849900202</v>
          </cell>
        </row>
        <row r="40">
          <cell r="G40">
            <v>102.799374554154</v>
          </cell>
        </row>
        <row r="41">
          <cell r="G41">
            <v>102.799374554154</v>
          </cell>
        </row>
        <row r="42">
          <cell r="G42">
            <v>102.307232258018</v>
          </cell>
        </row>
        <row r="43">
          <cell r="G43">
            <v>102.18257542459</v>
          </cell>
        </row>
        <row r="44">
          <cell r="G44">
            <v>101.053458326428</v>
          </cell>
        </row>
        <row r="45">
          <cell r="G45">
            <v>101.053458326428</v>
          </cell>
        </row>
        <row r="46">
          <cell r="G46">
            <v>101.053458326428</v>
          </cell>
        </row>
        <row r="47">
          <cell r="G47">
            <v>102.765508246806</v>
          </cell>
        </row>
        <row r="48">
          <cell r="G48">
            <v>102.765508246806</v>
          </cell>
        </row>
        <row r="49">
          <cell r="G49">
            <v>105.37609615149</v>
          </cell>
        </row>
        <row r="50">
          <cell r="G50">
            <v>105.156325433597</v>
          </cell>
        </row>
        <row r="51">
          <cell r="G51">
            <v>105.667922842464</v>
          </cell>
        </row>
        <row r="52">
          <cell r="G52">
            <v>105.667922842464</v>
          </cell>
        </row>
        <row r="53">
          <cell r="G53">
            <v>105.667922842464</v>
          </cell>
        </row>
        <row r="54">
          <cell r="G54">
            <v>105.337906485758</v>
          </cell>
        </row>
        <row r="55">
          <cell r="G55">
            <v>104.996361173359</v>
          </cell>
        </row>
        <row r="56">
          <cell r="G56">
            <v>105.275217789179</v>
          </cell>
        </row>
        <row r="57">
          <cell r="G57">
            <v>106.075039090365</v>
          </cell>
        </row>
        <row r="58">
          <cell r="G58">
            <v>106.06999517225</v>
          </cell>
        </row>
        <row r="59">
          <cell r="G59">
            <v>106.06999517225</v>
          </cell>
        </row>
        <row r="60">
          <cell r="G60">
            <v>106.06999517225</v>
          </cell>
        </row>
        <row r="61">
          <cell r="G61">
            <v>105.97127848913</v>
          </cell>
        </row>
        <row r="62">
          <cell r="G62">
            <v>106.090891404443</v>
          </cell>
        </row>
        <row r="63">
          <cell r="G63">
            <v>106.111787636636</v>
          </cell>
        </row>
        <row r="64">
          <cell r="G64">
            <v>106.71057277293</v>
          </cell>
        </row>
        <row r="65">
          <cell r="G65">
            <v>107.073734877253</v>
          </cell>
        </row>
        <row r="66">
          <cell r="G66">
            <v>107.073734877253</v>
          </cell>
        </row>
        <row r="67">
          <cell r="G67">
            <v>107.073734877253</v>
          </cell>
        </row>
        <row r="68">
          <cell r="G68">
            <v>107.073734877253</v>
          </cell>
        </row>
        <row r="69">
          <cell r="G69">
            <v>107.547863180118</v>
          </cell>
        </row>
        <row r="70">
          <cell r="G70">
            <v>107.709989119548</v>
          </cell>
        </row>
        <row r="71">
          <cell r="G71">
            <v>107.710709679279</v>
          </cell>
        </row>
        <row r="72">
          <cell r="G72">
            <v>108.297245300149</v>
          </cell>
        </row>
        <row r="73">
          <cell r="G73">
            <v>108.297245300149</v>
          </cell>
        </row>
        <row r="74">
          <cell r="G74">
            <v>108.297245300149</v>
          </cell>
        </row>
        <row r="75">
          <cell r="G75">
            <v>108.096929694987</v>
          </cell>
        </row>
        <row r="76">
          <cell r="G76">
            <v>108.648878448779</v>
          </cell>
        </row>
        <row r="77">
          <cell r="G77">
            <v>108.225189327069</v>
          </cell>
        </row>
        <row r="78">
          <cell r="G78">
            <v>107.947773830712</v>
          </cell>
        </row>
        <row r="79">
          <cell r="G79">
            <v>109.032936785295</v>
          </cell>
        </row>
        <row r="80">
          <cell r="G80">
            <v>109.032936785295</v>
          </cell>
        </row>
        <row r="81">
          <cell r="G81">
            <v>109.032936785295</v>
          </cell>
        </row>
        <row r="82">
          <cell r="G82">
            <v>107.77483949532</v>
          </cell>
        </row>
        <row r="83">
          <cell r="G83">
            <v>108.897471555905</v>
          </cell>
        </row>
        <row r="84">
          <cell r="G84">
            <v>108.957278013561</v>
          </cell>
        </row>
        <row r="85">
          <cell r="G85">
            <v>108.760565207053</v>
          </cell>
        </row>
        <row r="86">
          <cell r="G86">
            <v>109.375923217155</v>
          </cell>
        </row>
        <row r="87">
          <cell r="G87">
            <v>109.375923217155</v>
          </cell>
        </row>
        <row r="88">
          <cell r="G88">
            <v>109.375923217155</v>
          </cell>
        </row>
        <row r="89">
          <cell r="G89">
            <v>109.309631721922</v>
          </cell>
        </row>
        <row r="90">
          <cell r="G90">
            <v>109.484007176775</v>
          </cell>
        </row>
        <row r="91">
          <cell r="G91">
            <v>109.548857552547</v>
          </cell>
        </row>
        <row r="92">
          <cell r="G92">
            <v>109.624516324281</v>
          </cell>
        </row>
        <row r="93">
          <cell r="G93">
            <v>109.509947327084</v>
          </cell>
        </row>
        <row r="94">
          <cell r="G94">
            <v>109.509947327084</v>
          </cell>
        </row>
        <row r="95">
          <cell r="G95">
            <v>109.509947327084</v>
          </cell>
        </row>
        <row r="96">
          <cell r="G96">
            <v>109.509947327084</v>
          </cell>
        </row>
        <row r="97">
          <cell r="G97">
            <v>110.313371426924</v>
          </cell>
        </row>
        <row r="98">
          <cell r="G98">
            <v>108.945028498137</v>
          </cell>
        </row>
        <row r="99">
          <cell r="G99">
            <v>108.258335074686</v>
          </cell>
        </row>
        <row r="100">
          <cell r="G100">
            <v>109.208032799879</v>
          </cell>
        </row>
        <row r="101">
          <cell r="G101">
            <v>109.208032799879</v>
          </cell>
        </row>
        <row r="102">
          <cell r="G102">
            <v>109.208032799879</v>
          </cell>
        </row>
        <row r="103">
          <cell r="G103">
            <v>107.208479546912</v>
          </cell>
        </row>
        <row r="104">
          <cell r="G104">
            <v>107.863468342208</v>
          </cell>
        </row>
        <row r="105">
          <cell r="G105">
            <v>109.23613462938</v>
          </cell>
        </row>
        <row r="106">
          <cell r="G106">
            <v>109.141741304645</v>
          </cell>
        </row>
        <row r="107">
          <cell r="G107">
            <v>109.395378329887</v>
          </cell>
        </row>
        <row r="108">
          <cell r="G108">
            <v>109.395378329887</v>
          </cell>
        </row>
        <row r="109">
          <cell r="G109">
            <v>109.395378329887</v>
          </cell>
        </row>
        <row r="110">
          <cell r="G110">
            <v>109.899770141446</v>
          </cell>
        </row>
        <row r="111">
          <cell r="G111">
            <v>110.951066788681</v>
          </cell>
        </row>
        <row r="112">
          <cell r="G112">
            <v>111.071400263725</v>
          </cell>
        </row>
        <row r="113">
          <cell r="G113">
            <v>111.273156988349</v>
          </cell>
        </row>
        <row r="114">
          <cell r="G114">
            <v>111.771784322061</v>
          </cell>
        </row>
        <row r="115">
          <cell r="G115">
            <v>111.771784322061</v>
          </cell>
        </row>
        <row r="116">
          <cell r="G116">
            <v>111.771784322061</v>
          </cell>
        </row>
        <row r="117">
          <cell r="G117">
            <v>112.134946426384</v>
          </cell>
        </row>
        <row r="118">
          <cell r="G118">
            <v>111.865457087065</v>
          </cell>
        </row>
        <row r="119">
          <cell r="G119">
            <v>112.012451272148</v>
          </cell>
        </row>
        <row r="120">
          <cell r="G120">
            <v>112.640058797674</v>
          </cell>
        </row>
        <row r="121">
          <cell r="G121">
            <v>112.457757185782</v>
          </cell>
        </row>
        <row r="122">
          <cell r="G122">
            <v>112.457757185782</v>
          </cell>
        </row>
        <row r="123">
          <cell r="G123">
            <v>112.457757185782</v>
          </cell>
        </row>
        <row r="124">
          <cell r="G124">
            <v>111.838075817295</v>
          </cell>
        </row>
        <row r="125">
          <cell r="G125">
            <v>111.567145358514</v>
          </cell>
        </row>
        <row r="126">
          <cell r="G126">
            <v>112.314365799353</v>
          </cell>
        </row>
        <row r="127">
          <cell r="G127">
            <v>111.384123186892</v>
          </cell>
        </row>
        <row r="128">
          <cell r="G128">
            <v>112.183223928348</v>
          </cell>
        </row>
        <row r="129">
          <cell r="G129">
            <v>112.183223928348</v>
          </cell>
        </row>
        <row r="130">
          <cell r="G130">
            <v>112.183223928348</v>
          </cell>
        </row>
        <row r="131">
          <cell r="G131">
            <v>111.808532868332</v>
          </cell>
        </row>
        <row r="132">
          <cell r="G132">
            <v>112.678969023137</v>
          </cell>
        </row>
        <row r="133">
          <cell r="G133">
            <v>112.612677527904</v>
          </cell>
        </row>
        <row r="134">
          <cell r="G134">
            <v>113.06951239723</v>
          </cell>
        </row>
        <row r="135">
          <cell r="G135">
            <v>113.06951239723</v>
          </cell>
        </row>
        <row r="136">
          <cell r="G136">
            <v>113.06951239723</v>
          </cell>
        </row>
        <row r="137">
          <cell r="G137">
            <v>113.06951239723</v>
          </cell>
        </row>
        <row r="138">
          <cell r="G138">
            <v>112.563679466209</v>
          </cell>
        </row>
        <row r="139">
          <cell r="G139">
            <v>113.145891728695</v>
          </cell>
        </row>
        <row r="140">
          <cell r="G140">
            <v>111.952644814492</v>
          </cell>
        </row>
        <row r="141">
          <cell r="G141">
            <v>112.405876885164</v>
          </cell>
        </row>
        <row r="142">
          <cell r="G142">
            <v>111.923101865529</v>
          </cell>
        </row>
        <row r="143">
          <cell r="G143">
            <v>111.923101865529</v>
          </cell>
        </row>
        <row r="144">
          <cell r="G144">
            <v>111.923101865529</v>
          </cell>
        </row>
        <row r="145">
          <cell r="G145">
            <v>112.628529841981</v>
          </cell>
        </row>
        <row r="146">
          <cell r="G146">
            <v>113.027719932844</v>
          </cell>
        </row>
        <row r="147">
          <cell r="G147">
            <v>114.405430138131</v>
          </cell>
        </row>
        <row r="148">
          <cell r="G148">
            <v>114.811825826302</v>
          </cell>
        </row>
        <row r="149">
          <cell r="G149">
            <v>114.486132827981</v>
          </cell>
        </row>
        <row r="150">
          <cell r="G150">
            <v>114.486132827981</v>
          </cell>
        </row>
        <row r="151">
          <cell r="G151">
            <v>114.486132827981</v>
          </cell>
        </row>
        <row r="152">
          <cell r="G152">
            <v>111.856810370296</v>
          </cell>
        </row>
        <row r="153">
          <cell r="G153">
            <v>113.4571735324</v>
          </cell>
        </row>
        <row r="154">
          <cell r="G154">
            <v>111.831590779718</v>
          </cell>
        </row>
        <row r="155">
          <cell r="G155">
            <v>111.082208659687</v>
          </cell>
        </row>
        <row r="156">
          <cell r="G156">
            <v>112.065052132497</v>
          </cell>
        </row>
        <row r="157">
          <cell r="G157">
            <v>112.065052132497</v>
          </cell>
        </row>
        <row r="158">
          <cell r="G158">
            <v>112.065052132497</v>
          </cell>
        </row>
        <row r="159">
          <cell r="G159">
            <v>112.587457937326</v>
          </cell>
        </row>
        <row r="160">
          <cell r="G160">
            <v>113.760529179066</v>
          </cell>
        </row>
        <row r="161">
          <cell r="G161">
            <v>113.761249738797</v>
          </cell>
        </row>
        <row r="162">
          <cell r="G162">
            <v>114.220246287316</v>
          </cell>
        </row>
        <row r="163">
          <cell r="G163">
            <v>114.009842845923</v>
          </cell>
        </row>
        <row r="164">
          <cell r="G164">
            <v>114.009842845923</v>
          </cell>
        </row>
        <row r="165">
          <cell r="G165">
            <v>114.009842845923</v>
          </cell>
        </row>
        <row r="166">
          <cell r="G166">
            <v>114.829119259841</v>
          </cell>
        </row>
        <row r="167">
          <cell r="G167">
            <v>115.114460913237</v>
          </cell>
        </row>
        <row r="168">
          <cell r="G168">
            <v>114.042988593539</v>
          </cell>
        </row>
        <row r="169">
          <cell r="G169">
            <v>115.115902032699</v>
          </cell>
        </row>
        <row r="170">
          <cell r="G170">
            <v>116.328604059634</v>
          </cell>
        </row>
        <row r="171">
          <cell r="G171">
            <v>116.328604059634</v>
          </cell>
        </row>
        <row r="172">
          <cell r="G172">
            <v>116.328604059634</v>
          </cell>
        </row>
        <row r="173">
          <cell r="G173">
            <v>116.55053645672</v>
          </cell>
        </row>
        <row r="174">
          <cell r="G174">
            <v>117.160129988975</v>
          </cell>
        </row>
        <row r="175">
          <cell r="G175">
            <v>117.645066687803</v>
          </cell>
        </row>
        <row r="176">
          <cell r="G176">
            <v>117.211289729862</v>
          </cell>
        </row>
        <row r="177">
          <cell r="G177">
            <v>117.717843220614</v>
          </cell>
        </row>
        <row r="178">
          <cell r="G178">
            <v>117.717843220614</v>
          </cell>
        </row>
        <row r="179">
          <cell r="G179">
            <v>117.717843220614</v>
          </cell>
        </row>
        <row r="180">
          <cell r="G180">
            <v>117.722887138729</v>
          </cell>
        </row>
        <row r="181">
          <cell r="G181">
            <v>118.916854612663</v>
          </cell>
        </row>
        <row r="182">
          <cell r="G182">
            <v>119.525007025457</v>
          </cell>
        </row>
        <row r="183">
          <cell r="G183">
            <v>118.926221889164</v>
          </cell>
        </row>
        <row r="184">
          <cell r="G184">
            <v>120.151173431522</v>
          </cell>
        </row>
        <row r="185">
          <cell r="G185">
            <v>120.151173431522</v>
          </cell>
        </row>
        <row r="186">
          <cell r="G186">
            <v>120.151173431522</v>
          </cell>
        </row>
        <row r="187">
          <cell r="G187">
            <v>120.066147383287</v>
          </cell>
        </row>
        <row r="188">
          <cell r="G188">
            <v>120.272948026027</v>
          </cell>
        </row>
        <row r="189">
          <cell r="G189">
            <v>119.277855037793</v>
          </cell>
        </row>
        <row r="190">
          <cell r="G190">
            <v>118.929104128087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119.617238671</v>
          </cell>
        </row>
        <row r="196">
          <cell r="G196">
            <v>118.774183785965</v>
          </cell>
        </row>
        <row r="197">
          <cell r="G197">
            <v>119.210122423098</v>
          </cell>
        </row>
        <row r="198">
          <cell r="G198">
            <v>117.504557540297</v>
          </cell>
        </row>
        <row r="199">
          <cell r="G199">
            <v>117.504557540297</v>
          </cell>
        </row>
        <row r="200">
          <cell r="G200">
            <v>117.504557540297</v>
          </cell>
        </row>
        <row r="201">
          <cell r="G201">
            <v>118.202059359711</v>
          </cell>
        </row>
        <row r="202">
          <cell r="G202">
            <v>117.550673363068</v>
          </cell>
        </row>
        <row r="203">
          <cell r="G203">
            <v>115.930855088233</v>
          </cell>
        </row>
        <row r="204">
          <cell r="G204">
            <v>116.915139680504</v>
          </cell>
        </row>
        <row r="205">
          <cell r="G205">
            <v>118.415345040027</v>
          </cell>
        </row>
        <row r="206">
          <cell r="G206">
            <v>118.415345040027</v>
          </cell>
        </row>
        <row r="207">
          <cell r="G207">
            <v>118.415345040027</v>
          </cell>
        </row>
        <row r="208">
          <cell r="G208">
            <v>118.374273135372</v>
          </cell>
        </row>
        <row r="209">
          <cell r="G209">
            <v>117.172379504399</v>
          </cell>
        </row>
        <row r="210">
          <cell r="G210">
            <v>116.191697710782</v>
          </cell>
        </row>
        <row r="211">
          <cell r="G211">
            <v>117.909512109006</v>
          </cell>
        </row>
        <row r="212">
          <cell r="G212">
            <v>117.215613088247</v>
          </cell>
        </row>
        <row r="213">
          <cell r="G213">
            <v>117.215613088247</v>
          </cell>
        </row>
        <row r="214">
          <cell r="G214">
            <v>117.215613088247</v>
          </cell>
        </row>
        <row r="215">
          <cell r="G215">
            <v>118.10262211686</v>
          </cell>
        </row>
        <row r="216">
          <cell r="G216">
            <v>119.022776893091</v>
          </cell>
        </row>
        <row r="217">
          <cell r="G217">
            <v>117.374136229023</v>
          </cell>
        </row>
        <row r="218">
          <cell r="G218">
            <v>114.438575885748</v>
          </cell>
        </row>
        <row r="219">
          <cell r="G219">
            <v>114.744093211607</v>
          </cell>
        </row>
        <row r="220">
          <cell r="G220">
            <v>114.744093211607</v>
          </cell>
        </row>
        <row r="221">
          <cell r="G221">
            <v>114.744093211607</v>
          </cell>
        </row>
        <row r="222">
          <cell r="G222">
            <v>113.350530692242</v>
          </cell>
        </row>
        <row r="223">
          <cell r="G223">
            <v>114.427046930055</v>
          </cell>
        </row>
        <row r="224">
          <cell r="G224">
            <v>115.524459400062</v>
          </cell>
        </row>
        <row r="225">
          <cell r="G225">
            <v>116.240695772476</v>
          </cell>
        </row>
        <row r="226">
          <cell r="G226">
            <v>115.742068438763</v>
          </cell>
        </row>
        <row r="227">
          <cell r="G227">
            <v>115.742068438763</v>
          </cell>
        </row>
        <row r="228">
          <cell r="G228">
            <v>115.742068438763</v>
          </cell>
        </row>
        <row r="229">
          <cell r="G229">
            <v>116.367514285097</v>
          </cell>
        </row>
        <row r="230">
          <cell r="G230">
            <v>116.304105028786</v>
          </cell>
        </row>
        <row r="231">
          <cell r="G231">
            <v>116.399939472983</v>
          </cell>
        </row>
        <row r="232">
          <cell r="G232">
            <v>116.399939472983</v>
          </cell>
        </row>
        <row r="233">
          <cell r="G233">
            <v>117.587421909339</v>
          </cell>
        </row>
        <row r="234">
          <cell r="G234">
            <v>117.587421909339</v>
          </cell>
        </row>
        <row r="235">
          <cell r="G235">
            <v>117.587421909339</v>
          </cell>
        </row>
        <row r="236">
          <cell r="G236">
            <v>118.204941598634</v>
          </cell>
        </row>
        <row r="237">
          <cell r="G237">
            <v>119.059525439361</v>
          </cell>
        </row>
        <row r="238">
          <cell r="G238">
            <v>119.081142231285</v>
          </cell>
        </row>
        <row r="239">
          <cell r="G239">
            <v>120.695196028275</v>
          </cell>
        </row>
        <row r="240">
          <cell r="G240">
            <v>121.067725409098</v>
          </cell>
        </row>
        <row r="241">
          <cell r="G241">
            <v>121.067725409098</v>
          </cell>
        </row>
        <row r="242">
          <cell r="G242">
            <v>121.067725409098</v>
          </cell>
        </row>
        <row r="243">
          <cell r="G243">
            <v>121.234174706912</v>
          </cell>
        </row>
        <row r="244">
          <cell r="G244">
            <v>120.784545434894</v>
          </cell>
        </row>
        <row r="245">
          <cell r="G245">
            <v>121.119605709715</v>
          </cell>
        </row>
        <row r="246">
          <cell r="G246">
            <v>121.729199241971</v>
          </cell>
        </row>
        <row r="247">
          <cell r="G247">
            <v>121.925191488748</v>
          </cell>
        </row>
        <row r="248">
          <cell r="G248">
            <v>121.925191488748</v>
          </cell>
        </row>
        <row r="249">
          <cell r="G249">
            <v>121.925191488748</v>
          </cell>
        </row>
        <row r="250">
          <cell r="G250">
            <v>122.173064036143</v>
          </cell>
        </row>
        <row r="251">
          <cell r="G251">
            <v>121.946808280672</v>
          </cell>
        </row>
        <row r="252">
          <cell r="G252">
            <v>121.482047254307</v>
          </cell>
        </row>
        <row r="253">
          <cell r="G253">
            <v>121.792608498281</v>
          </cell>
        </row>
        <row r="254">
          <cell r="G254">
            <v>121.893486860593</v>
          </cell>
        </row>
        <row r="255">
          <cell r="G255">
            <v>121.893486860593</v>
          </cell>
        </row>
        <row r="256">
          <cell r="G256">
            <v>121.893486860593</v>
          </cell>
        </row>
        <row r="257">
          <cell r="G257">
            <v>121.438093110728</v>
          </cell>
        </row>
        <row r="258">
          <cell r="G258">
            <v>121.483488373769</v>
          </cell>
        </row>
        <row r="259">
          <cell r="G259">
            <v>121.46691549996</v>
          </cell>
        </row>
        <row r="260">
          <cell r="G260">
            <v>122.990178770869</v>
          </cell>
        </row>
        <row r="261">
          <cell r="G261">
            <v>123.191935495493</v>
          </cell>
        </row>
        <row r="262">
          <cell r="G262">
            <v>123.191935495493</v>
          </cell>
        </row>
        <row r="263">
          <cell r="G263">
            <v>123.191935495493</v>
          </cell>
        </row>
        <row r="264">
          <cell r="G264">
            <v>123.009633883601</v>
          </cell>
        </row>
        <row r="265">
          <cell r="G265">
            <v>122.30564702661</v>
          </cell>
        </row>
        <row r="266">
          <cell r="G266">
            <v>121.840165440514</v>
          </cell>
        </row>
        <row r="267">
          <cell r="G267">
            <v>122.313573183649</v>
          </cell>
        </row>
        <row r="268">
          <cell r="G268">
            <v>121.876913986785</v>
          </cell>
        </row>
        <row r="269">
          <cell r="G269">
            <v>121.876913986785</v>
          </cell>
        </row>
        <row r="270">
          <cell r="G270">
            <v>121.876913986785</v>
          </cell>
        </row>
        <row r="271">
          <cell r="G271">
            <v>121.736404839279</v>
          </cell>
        </row>
        <row r="272">
          <cell r="G272">
            <v>122.074347353024</v>
          </cell>
        </row>
        <row r="273">
          <cell r="G273">
            <v>121.442416469113</v>
          </cell>
        </row>
        <row r="274">
          <cell r="G274">
            <v>119.70802919708</v>
          </cell>
        </row>
        <row r="275">
          <cell r="G275">
            <v>119.312441904872</v>
          </cell>
        </row>
        <row r="276">
          <cell r="G276">
            <v>119.312441904872</v>
          </cell>
        </row>
        <row r="277">
          <cell r="G277">
            <v>119.312441904872</v>
          </cell>
        </row>
        <row r="278">
          <cell r="G278">
            <v>118.608455047881</v>
          </cell>
        </row>
        <row r="279">
          <cell r="G279">
            <v>119.061687118554</v>
          </cell>
        </row>
        <row r="280">
          <cell r="G280">
            <v>118.373552575641</v>
          </cell>
        </row>
        <row r="281">
          <cell r="G281">
            <v>119.393865154452</v>
          </cell>
        </row>
        <row r="282">
          <cell r="G282">
            <v>119.865111218394</v>
          </cell>
        </row>
        <row r="283">
          <cell r="G283">
            <v>119.865111218394</v>
          </cell>
        </row>
        <row r="284">
          <cell r="G284">
            <v>119.865111218394</v>
          </cell>
        </row>
        <row r="285">
          <cell r="G285">
            <v>119.380895079298</v>
          </cell>
        </row>
        <row r="286">
          <cell r="G286">
            <v>117.485822987297</v>
          </cell>
        </row>
        <row r="287">
          <cell r="G287">
            <v>117.808633746694</v>
          </cell>
        </row>
        <row r="288">
          <cell r="G288">
            <v>118.039933420281</v>
          </cell>
        </row>
        <row r="289">
          <cell r="G289">
            <v>117.665242360265</v>
          </cell>
        </row>
        <row r="290">
          <cell r="G290">
            <v>117.665242360265</v>
          </cell>
        </row>
        <row r="291">
          <cell r="G291">
            <v>117.665242360265</v>
          </cell>
        </row>
        <row r="292">
          <cell r="G292">
            <v>117.665242360265</v>
          </cell>
        </row>
        <row r="293">
          <cell r="G293">
            <v>118.155222977209</v>
          </cell>
        </row>
        <row r="294">
          <cell r="G294">
            <v>119.114287978902</v>
          </cell>
        </row>
        <row r="295">
          <cell r="G295">
            <v>119.258399925062</v>
          </cell>
        </row>
        <row r="296">
          <cell r="G296">
            <v>119.264884962639</v>
          </cell>
        </row>
        <row r="297">
          <cell r="G297">
            <v>119.264884962639</v>
          </cell>
        </row>
        <row r="298">
          <cell r="G298">
            <v>119.264884962639</v>
          </cell>
        </row>
        <row r="299">
          <cell r="G299">
            <v>120.45669075738</v>
          </cell>
        </row>
        <row r="300">
          <cell r="G300">
            <v>121.341538106801</v>
          </cell>
        </row>
        <row r="301">
          <cell r="G301">
            <v>121.711905808432</v>
          </cell>
        </row>
        <row r="302">
          <cell r="G302">
            <v>121.300466202146</v>
          </cell>
        </row>
        <row r="303">
          <cell r="G303">
            <v>121.629761999121</v>
          </cell>
        </row>
        <row r="304">
          <cell r="G304">
            <v>121.629761999121</v>
          </cell>
        </row>
        <row r="305">
          <cell r="G305">
            <v>121.629761999121</v>
          </cell>
        </row>
        <row r="306">
          <cell r="G306">
            <v>122.322219900419</v>
          </cell>
        </row>
        <row r="307">
          <cell r="G307">
            <v>122.838140667671</v>
          </cell>
        </row>
        <row r="308">
          <cell r="G308">
            <v>124.334022668809</v>
          </cell>
        </row>
        <row r="309">
          <cell r="G309">
            <v>124.104884674415</v>
          </cell>
        </row>
        <row r="310">
          <cell r="G310">
            <v>123.209228929032</v>
          </cell>
        </row>
        <row r="311">
          <cell r="G311">
            <v>123.209228929032</v>
          </cell>
        </row>
        <row r="312">
          <cell r="G312">
            <v>123.209228929032</v>
          </cell>
        </row>
        <row r="313">
          <cell r="G313">
            <v>122.627737226277</v>
          </cell>
        </row>
        <row r="314">
          <cell r="G314">
            <v>122.309249825264</v>
          </cell>
        </row>
        <row r="315">
          <cell r="G315">
            <v>121.974189550443</v>
          </cell>
        </row>
        <row r="316">
          <cell r="G316">
            <v>122.399319791614</v>
          </cell>
        </row>
        <row r="317">
          <cell r="G317">
            <v>121.900692457901</v>
          </cell>
        </row>
        <row r="318">
          <cell r="G318">
            <v>121.900692457901</v>
          </cell>
        </row>
        <row r="319">
          <cell r="G319">
            <v>121.900692457901</v>
          </cell>
        </row>
        <row r="320">
          <cell r="G320">
            <v>121.165721532486</v>
          </cell>
        </row>
        <row r="321">
          <cell r="G321">
            <v>122.134874370411</v>
          </cell>
        </row>
        <row r="322">
          <cell r="G322">
            <v>122.053451120831</v>
          </cell>
        </row>
        <row r="323">
          <cell r="G323">
            <v>120.957479770286</v>
          </cell>
        </row>
        <row r="324">
          <cell r="G324">
            <v>121.810622491551</v>
          </cell>
        </row>
        <row r="325">
          <cell r="G325">
            <v>121.810622491551</v>
          </cell>
        </row>
        <row r="326">
          <cell r="G326">
            <v>121.810622491551</v>
          </cell>
        </row>
        <row r="327">
          <cell r="G327">
            <v>120.774457598663</v>
          </cell>
        </row>
        <row r="328">
          <cell r="G328">
            <v>119.285060635101</v>
          </cell>
        </row>
        <row r="329">
          <cell r="G329">
            <v>119.353513809527</v>
          </cell>
        </row>
        <row r="330">
          <cell r="G330">
            <v>121.959057796096</v>
          </cell>
        </row>
        <row r="331">
          <cell r="G331">
            <v>122.725733349666</v>
          </cell>
        </row>
        <row r="332">
          <cell r="G332">
            <v>122.725733349666</v>
          </cell>
        </row>
        <row r="333">
          <cell r="G333">
            <v>122.725733349666</v>
          </cell>
        </row>
        <row r="334">
          <cell r="G334">
            <v>123.22580180284</v>
          </cell>
        </row>
        <row r="335">
          <cell r="G335">
            <v>122.355365648035</v>
          </cell>
        </row>
        <row r="336">
          <cell r="G336">
            <v>124.047239895951</v>
          </cell>
        </row>
        <row r="337">
          <cell r="G337">
            <v>124.883809743409</v>
          </cell>
        </row>
        <row r="338">
          <cell r="G338">
            <v>125.701645037865</v>
          </cell>
        </row>
        <row r="339">
          <cell r="G339">
            <v>125.701645037865</v>
          </cell>
        </row>
        <row r="340">
          <cell r="G340">
            <v>125.701645037865</v>
          </cell>
        </row>
        <row r="341">
          <cell r="G341">
            <v>125.713173993558</v>
          </cell>
        </row>
        <row r="342">
          <cell r="G342">
            <v>126.434454284088</v>
          </cell>
        </row>
        <row r="343">
          <cell r="G343">
            <v>125.837110267256</v>
          </cell>
        </row>
        <row r="344">
          <cell r="G344">
            <v>126.24710875408</v>
          </cell>
        </row>
        <row r="345">
          <cell r="G345">
            <v>126.801939746795</v>
          </cell>
        </row>
        <row r="346">
          <cell r="G346">
            <v>126.801939746795</v>
          </cell>
        </row>
        <row r="347">
          <cell r="G347">
            <v>126.801939746795</v>
          </cell>
        </row>
        <row r="348">
          <cell r="G348">
            <v>126.970550723802</v>
          </cell>
        </row>
        <row r="349">
          <cell r="G349">
            <v>127.679581498908</v>
          </cell>
        </row>
        <row r="350">
          <cell r="G350">
            <v>127.057017891498</v>
          </cell>
        </row>
        <row r="351">
          <cell r="G351">
            <v>126.569198953747</v>
          </cell>
        </row>
        <row r="352">
          <cell r="G352">
            <v>126.936684416455</v>
          </cell>
        </row>
        <row r="353">
          <cell r="G353">
            <v>126.936684416455</v>
          </cell>
        </row>
        <row r="354">
          <cell r="G354">
            <v>126.936684416455</v>
          </cell>
        </row>
        <row r="355">
          <cell r="G355">
            <v>127.389916487127</v>
          </cell>
        </row>
        <row r="356">
          <cell r="G356">
            <v>127.032518860651</v>
          </cell>
        </row>
        <row r="357">
          <cell r="G357">
            <v>127.574379778212</v>
          </cell>
        </row>
        <row r="358">
          <cell r="G358">
            <v>125.892593366527</v>
          </cell>
        </row>
        <row r="359">
          <cell r="G359">
            <v>127.583026494981</v>
          </cell>
        </row>
        <row r="360">
          <cell r="G360">
            <v>127.583026494981</v>
          </cell>
        </row>
        <row r="361">
          <cell r="G361">
            <v>127.583026494981</v>
          </cell>
        </row>
        <row r="362">
          <cell r="G362">
            <v>127.675258140524</v>
          </cell>
        </row>
        <row r="363">
          <cell r="G363">
            <v>127.372623053588</v>
          </cell>
        </row>
        <row r="364">
          <cell r="G364">
            <v>128.403744028361</v>
          </cell>
        </row>
        <row r="365">
          <cell r="G365">
            <v>129.02486651631</v>
          </cell>
        </row>
        <row r="366">
          <cell r="G366">
            <v>129.569609672794</v>
          </cell>
        </row>
        <row r="367">
          <cell r="G367">
            <v>129.569609672794</v>
          </cell>
        </row>
        <row r="368">
          <cell r="G368">
            <v>129.569609672794</v>
          </cell>
        </row>
        <row r="369">
          <cell r="G369">
            <v>129.090437451813</v>
          </cell>
        </row>
        <row r="370">
          <cell r="G370">
            <v>128.82671259034</v>
          </cell>
        </row>
        <row r="371">
          <cell r="G371">
            <v>128.358348765321</v>
          </cell>
        </row>
        <row r="372">
          <cell r="G372">
            <v>129.401719255518</v>
          </cell>
        </row>
        <row r="373">
          <cell r="G373">
            <v>130.043737975659</v>
          </cell>
        </row>
        <row r="374">
          <cell r="G374">
            <v>130.043737975659</v>
          </cell>
        </row>
        <row r="375">
          <cell r="G375">
            <v>130.043737975659</v>
          </cell>
        </row>
        <row r="376">
          <cell r="G376">
            <v>129.879450357037</v>
          </cell>
        </row>
        <row r="377">
          <cell r="G377">
            <v>129.898905469769</v>
          </cell>
        </row>
        <row r="378">
          <cell r="G378">
            <v>130.221716229167</v>
          </cell>
        </row>
        <row r="379">
          <cell r="G379">
            <v>130.221716229167</v>
          </cell>
        </row>
        <row r="380">
          <cell r="G380">
            <v>130.119396747393</v>
          </cell>
        </row>
        <row r="381">
          <cell r="G381">
            <v>130.119396747393</v>
          </cell>
        </row>
        <row r="382">
          <cell r="G382">
            <v>130.119396747393</v>
          </cell>
        </row>
        <row r="383">
          <cell r="G383">
            <v>129.765601919571</v>
          </cell>
        </row>
        <row r="384">
          <cell r="G384">
            <v>129.351280074362</v>
          </cell>
        </row>
        <row r="385">
          <cell r="G385">
            <v>129.182669097355</v>
          </cell>
        </row>
        <row r="386">
          <cell r="G386">
            <v>128.622073626793</v>
          </cell>
        </row>
        <row r="387">
          <cell r="G387">
            <v>130.067516446776</v>
          </cell>
        </row>
        <row r="388">
          <cell r="G388">
            <v>130.067516446776</v>
          </cell>
        </row>
        <row r="389">
          <cell r="G389">
            <v>130.067516446776</v>
          </cell>
        </row>
        <row r="390">
          <cell r="G390">
            <v>130.303860038478</v>
          </cell>
        </row>
        <row r="391">
          <cell r="G391">
            <v>129.889538193269</v>
          </cell>
        </row>
        <row r="392">
          <cell r="G392">
            <v>128.419596342439</v>
          </cell>
        </row>
        <row r="393">
          <cell r="G393">
            <v>127.935380203342</v>
          </cell>
        </row>
        <row r="394">
          <cell r="G394">
            <v>127.922410128188</v>
          </cell>
        </row>
        <row r="395">
          <cell r="G395">
            <v>127.922410128188</v>
          </cell>
        </row>
        <row r="396">
          <cell r="G396">
            <v>127.922410128188</v>
          </cell>
        </row>
        <row r="397">
          <cell r="G397">
            <v>128.730878146144</v>
          </cell>
        </row>
        <row r="398">
          <cell r="G398">
            <v>128.331688055281</v>
          </cell>
        </row>
        <row r="399">
          <cell r="G399">
            <v>130.4681476571</v>
          </cell>
        </row>
        <row r="400">
          <cell r="G400">
            <v>130.392488885366</v>
          </cell>
        </row>
        <row r="401">
          <cell r="G401">
            <v>131.020816970623</v>
          </cell>
        </row>
        <row r="402">
          <cell r="G402">
            <v>131.020816970623</v>
          </cell>
        </row>
        <row r="403">
          <cell r="G403">
            <v>131.020816970623</v>
          </cell>
        </row>
        <row r="404">
          <cell r="G404">
            <v>131.717598230305</v>
          </cell>
        </row>
        <row r="405">
          <cell r="G405">
            <v>132.101656566821</v>
          </cell>
        </row>
        <row r="406">
          <cell r="G406">
            <v>132.101656566821</v>
          </cell>
        </row>
        <row r="407">
          <cell r="G407">
            <v>132.728543532616</v>
          </cell>
        </row>
        <row r="408">
          <cell r="G408">
            <v>132.683868829307</v>
          </cell>
        </row>
        <row r="409">
          <cell r="G409">
            <v>132.683868829307</v>
          </cell>
        </row>
        <row r="410">
          <cell r="G410">
            <v>132.683868829307</v>
          </cell>
        </row>
        <row r="411">
          <cell r="G411">
            <v>132.66009035819</v>
          </cell>
        </row>
        <row r="412">
          <cell r="G412">
            <v>133.185378401943</v>
          </cell>
        </row>
        <row r="413">
          <cell r="G413">
            <v>133.185378401943</v>
          </cell>
        </row>
        <row r="414">
          <cell r="G414">
            <v>132.005101562894</v>
          </cell>
        </row>
        <row r="415">
          <cell r="G415">
            <v>131.961147419315</v>
          </cell>
        </row>
        <row r="416">
          <cell r="G416">
            <v>131.961147419315</v>
          </cell>
        </row>
        <row r="417">
          <cell r="G417">
            <v>131.961147419315</v>
          </cell>
        </row>
        <row r="418">
          <cell r="G418">
            <v>131.629689943148</v>
          </cell>
        </row>
        <row r="419">
          <cell r="G419">
            <v>132.430231804065</v>
          </cell>
        </row>
        <row r="420">
          <cell r="G420">
            <v>132.402129974564</v>
          </cell>
        </row>
        <row r="421">
          <cell r="G421">
            <v>132.448245797335</v>
          </cell>
        </row>
        <row r="422">
          <cell r="G422">
            <v>132.753763123194</v>
          </cell>
        </row>
        <row r="423">
          <cell r="G423">
            <v>132.753763123194</v>
          </cell>
        </row>
        <row r="424">
          <cell r="G424">
            <v>132.753763123194</v>
          </cell>
        </row>
        <row r="425">
          <cell r="G425">
            <v>131.084226226933</v>
          </cell>
        </row>
        <row r="426">
          <cell r="G426">
            <v>132.502287777145</v>
          </cell>
        </row>
        <row r="427">
          <cell r="G427">
            <v>133.186819521404</v>
          </cell>
        </row>
        <row r="428">
          <cell r="G428">
            <v>133.007400148435</v>
          </cell>
        </row>
        <row r="429">
          <cell r="G429">
            <v>132.489317701991</v>
          </cell>
        </row>
        <row r="430">
          <cell r="G430">
            <v>132.489317701991</v>
          </cell>
        </row>
        <row r="431">
          <cell r="G431">
            <v>132.489317701991</v>
          </cell>
        </row>
        <row r="432">
          <cell r="G432">
            <v>132.489317701991</v>
          </cell>
        </row>
        <row r="433">
          <cell r="G433">
            <v>132.856803164698</v>
          </cell>
        </row>
        <row r="434">
          <cell r="G434">
            <v>132.933182496163</v>
          </cell>
        </row>
        <row r="435">
          <cell r="G435">
            <v>131.751464537653</v>
          </cell>
        </row>
        <row r="436">
          <cell r="G436">
            <v>129.001088045194</v>
          </cell>
        </row>
        <row r="437">
          <cell r="G437">
            <v>129.001088045194</v>
          </cell>
        </row>
        <row r="438">
          <cell r="G438">
            <v>129.001088045194</v>
          </cell>
        </row>
        <row r="439">
          <cell r="G439">
            <v>128.372039400206</v>
          </cell>
        </row>
        <row r="440">
          <cell r="G440">
            <v>129.1603317457</v>
          </cell>
        </row>
        <row r="441">
          <cell r="G441">
            <v>127.841707438338</v>
          </cell>
        </row>
        <row r="442">
          <cell r="G442">
            <v>129.282106340205</v>
          </cell>
        </row>
        <row r="443">
          <cell r="G443">
            <v>128.446257052478</v>
          </cell>
        </row>
        <row r="444">
          <cell r="G444">
            <v>128.446257052478</v>
          </cell>
        </row>
        <row r="445">
          <cell r="G445">
            <v>128.446257052478</v>
          </cell>
        </row>
        <row r="446">
          <cell r="G446">
            <v>125.513578948127</v>
          </cell>
        </row>
        <row r="447">
          <cell r="G447">
            <v>126.47264394982</v>
          </cell>
        </row>
        <row r="448">
          <cell r="G448">
            <v>126.216124685656</v>
          </cell>
        </row>
        <row r="449">
          <cell r="G449">
            <v>127.786224339067</v>
          </cell>
        </row>
        <row r="450">
          <cell r="G450">
            <v>129.486024744021</v>
          </cell>
        </row>
        <row r="451">
          <cell r="G451">
            <v>129.486024744021</v>
          </cell>
        </row>
        <row r="452">
          <cell r="G452">
            <v>129.486024744021</v>
          </cell>
        </row>
        <row r="453">
          <cell r="G453">
            <v>129.689222588106</v>
          </cell>
        </row>
        <row r="454">
          <cell r="G454">
            <v>131.123857012127</v>
          </cell>
        </row>
        <row r="455">
          <cell r="G455">
            <v>131.088549585318</v>
          </cell>
        </row>
        <row r="456">
          <cell r="G456">
            <v>131.850181220772</v>
          </cell>
        </row>
        <row r="457">
          <cell r="G457">
            <v>132.484273783875</v>
          </cell>
        </row>
        <row r="458">
          <cell r="G458">
            <v>132.484273783875</v>
          </cell>
        </row>
        <row r="459">
          <cell r="G459">
            <v>132.484273783875</v>
          </cell>
        </row>
        <row r="460">
          <cell r="G460">
            <v>132.484273783875</v>
          </cell>
        </row>
        <row r="461">
          <cell r="G461">
            <v>132.637753006535</v>
          </cell>
        </row>
        <row r="462">
          <cell r="G462">
            <v>131.772360769846</v>
          </cell>
        </row>
        <row r="463">
          <cell r="G463">
            <v>132.567138152917</v>
          </cell>
        </row>
        <row r="464">
          <cell r="G464">
            <v>132.312780567945</v>
          </cell>
        </row>
        <row r="465">
          <cell r="G465">
            <v>132.312780567945</v>
          </cell>
        </row>
        <row r="466">
          <cell r="G466">
            <v>132.312780567945</v>
          </cell>
        </row>
        <row r="467">
          <cell r="G467">
            <v>133.131336422133</v>
          </cell>
        </row>
        <row r="468">
          <cell r="G468">
            <v>132.951917049164</v>
          </cell>
        </row>
        <row r="469">
          <cell r="G469">
            <v>132.954799288087</v>
          </cell>
        </row>
        <row r="470">
          <cell r="G470">
            <v>133.612670322306</v>
          </cell>
        </row>
        <row r="471">
          <cell r="G471">
            <v>133.984479143399</v>
          </cell>
        </row>
        <row r="472">
          <cell r="G472">
            <v>133.984479143399</v>
          </cell>
        </row>
        <row r="473">
          <cell r="G473">
            <v>133.984479143399</v>
          </cell>
        </row>
        <row r="474">
          <cell r="G474">
            <v>132.995871192743</v>
          </cell>
        </row>
        <row r="475">
          <cell r="G475">
            <v>135.026408514134</v>
          </cell>
        </row>
        <row r="476">
          <cell r="G476">
            <v>135.019202916826</v>
          </cell>
        </row>
        <row r="477">
          <cell r="G477">
            <v>135.251223150143</v>
          </cell>
        </row>
        <row r="478">
          <cell r="G478">
            <v>135.323999682954</v>
          </cell>
        </row>
        <row r="479">
          <cell r="G479">
            <v>135.323999682954</v>
          </cell>
        </row>
        <row r="480">
          <cell r="G480">
            <v>135.323999682954</v>
          </cell>
        </row>
        <row r="481">
          <cell r="G481">
            <v>135.261310986374</v>
          </cell>
        </row>
        <row r="482">
          <cell r="G482">
            <v>134.573897003192</v>
          </cell>
        </row>
        <row r="483">
          <cell r="G483">
            <v>134.614968907848</v>
          </cell>
        </row>
        <row r="484">
          <cell r="G484">
            <v>133.039825336321</v>
          </cell>
        </row>
        <row r="485">
          <cell r="G485">
            <v>132.664413716575</v>
          </cell>
        </row>
        <row r="486">
          <cell r="G486">
            <v>132.664413716575</v>
          </cell>
        </row>
        <row r="487">
          <cell r="G487">
            <v>132.664413716575</v>
          </cell>
        </row>
        <row r="488">
          <cell r="G488">
            <v>133.939804440089</v>
          </cell>
        </row>
        <row r="489">
          <cell r="G489">
            <v>134.906795598821</v>
          </cell>
        </row>
        <row r="490">
          <cell r="G490">
            <v>134.079593027864</v>
          </cell>
        </row>
        <row r="491">
          <cell r="G491">
            <v>134.889502165282</v>
          </cell>
        </row>
        <row r="492">
          <cell r="G492">
            <v>134.493914873073</v>
          </cell>
        </row>
        <row r="493">
          <cell r="G493">
            <v>134.493914873073</v>
          </cell>
        </row>
        <row r="494">
          <cell r="G494">
            <v>134.493914873073</v>
          </cell>
        </row>
        <row r="495">
          <cell r="G495">
            <v>133.839646637508</v>
          </cell>
        </row>
        <row r="496">
          <cell r="G496">
            <v>134.429064497302</v>
          </cell>
        </row>
        <row r="497">
          <cell r="G497">
            <v>133.488013488878</v>
          </cell>
        </row>
        <row r="498">
          <cell r="G498">
            <v>133.234376463637</v>
          </cell>
        </row>
        <row r="499">
          <cell r="G499">
            <v>133.852616712662</v>
          </cell>
        </row>
        <row r="500">
          <cell r="G500">
            <v>133.852616712662</v>
          </cell>
        </row>
        <row r="501">
          <cell r="G501">
            <v>133.852616712662</v>
          </cell>
        </row>
        <row r="502">
          <cell r="G502">
            <v>134.913280636398</v>
          </cell>
        </row>
        <row r="503">
          <cell r="G503">
            <v>135.862978361591</v>
          </cell>
        </row>
        <row r="504">
          <cell r="G504">
            <v>136.250639496761</v>
          </cell>
        </row>
        <row r="505">
          <cell r="G505">
            <v>136.097160274101</v>
          </cell>
        </row>
        <row r="506">
          <cell r="G506">
            <v>134.390874831569</v>
          </cell>
        </row>
        <row r="507">
          <cell r="G507">
            <v>134.390874831569</v>
          </cell>
        </row>
        <row r="508">
          <cell r="G508">
            <v>134.390874831569</v>
          </cell>
        </row>
        <row r="509">
          <cell r="G509">
            <v>132.946152571317</v>
          </cell>
        </row>
        <row r="510">
          <cell r="G510">
            <v>133.44477990503</v>
          </cell>
        </row>
        <row r="511">
          <cell r="G511">
            <v>134.901751680706</v>
          </cell>
        </row>
        <row r="512">
          <cell r="G512">
            <v>132.084363133282</v>
          </cell>
        </row>
        <row r="513">
          <cell r="G513">
            <v>130.831309761423</v>
          </cell>
        </row>
        <row r="514">
          <cell r="G514">
            <v>130.831309761423</v>
          </cell>
        </row>
        <row r="515">
          <cell r="G515">
            <v>130.831309761423</v>
          </cell>
        </row>
        <row r="516">
          <cell r="G516">
            <v>131.906384879775</v>
          </cell>
        </row>
        <row r="517">
          <cell r="G517">
            <v>132.797717266773</v>
          </cell>
        </row>
        <row r="518">
          <cell r="G518">
            <v>134.190559226407</v>
          </cell>
        </row>
        <row r="519">
          <cell r="G519">
            <v>134.37358139803</v>
          </cell>
        </row>
        <row r="520">
          <cell r="G520">
            <v>134.37358139803</v>
          </cell>
        </row>
        <row r="521">
          <cell r="G521">
            <v>134.37358139803</v>
          </cell>
        </row>
        <row r="522">
          <cell r="G522">
            <v>134.37358139803</v>
          </cell>
        </row>
        <row r="523">
          <cell r="G523">
            <v>134.880855448512</v>
          </cell>
        </row>
        <row r="524">
          <cell r="G524">
            <v>135.432804202304</v>
          </cell>
        </row>
        <row r="525">
          <cell r="G525">
            <v>135.133051354292</v>
          </cell>
        </row>
        <row r="526">
          <cell r="G526">
            <v>135.365071587609</v>
          </cell>
        </row>
        <row r="527">
          <cell r="G527">
            <v>134.269100237064</v>
          </cell>
        </row>
        <row r="528">
          <cell r="G528">
            <v>134.269100237064</v>
          </cell>
        </row>
        <row r="529">
          <cell r="G529">
            <v>134.269100237064</v>
          </cell>
        </row>
        <row r="530">
          <cell r="G530">
            <v>134.703597754736</v>
          </cell>
        </row>
        <row r="531">
          <cell r="G531">
            <v>135.344895915147</v>
          </cell>
        </row>
        <row r="532">
          <cell r="G532">
            <v>135.749850483856</v>
          </cell>
        </row>
        <row r="533">
          <cell r="G533">
            <v>135.730395371124</v>
          </cell>
        </row>
        <row r="534">
          <cell r="G534">
            <v>135.547373199501</v>
          </cell>
        </row>
        <row r="535">
          <cell r="G535">
            <v>135.547373199501</v>
          </cell>
        </row>
        <row r="536">
          <cell r="G536">
            <v>135.547373199501</v>
          </cell>
        </row>
        <row r="537">
          <cell r="G537">
            <v>135.801010224743</v>
          </cell>
        </row>
        <row r="538">
          <cell r="G538">
            <v>134.580382040769</v>
          </cell>
        </row>
        <row r="539">
          <cell r="G539">
            <v>135.336249198377</v>
          </cell>
        </row>
        <row r="540">
          <cell r="G540">
            <v>135.150344787831</v>
          </cell>
        </row>
        <row r="541">
          <cell r="G541">
            <v>135.355704311109</v>
          </cell>
        </row>
        <row r="542">
          <cell r="G542">
            <v>135.355704311109</v>
          </cell>
        </row>
        <row r="543">
          <cell r="G543">
            <v>135.355704311109</v>
          </cell>
        </row>
        <row r="544">
          <cell r="G544">
            <v>136.66496134197</v>
          </cell>
        </row>
        <row r="545">
          <cell r="G545">
            <v>136.722606120434</v>
          </cell>
        </row>
        <row r="546">
          <cell r="G546">
            <v>136.079866840562</v>
          </cell>
        </row>
        <row r="547">
          <cell r="G547">
            <v>134.805917236509</v>
          </cell>
        </row>
        <row r="548">
          <cell r="G548">
            <v>135.311029607799</v>
          </cell>
        </row>
        <row r="549">
          <cell r="G549">
            <v>135.311029607799</v>
          </cell>
        </row>
        <row r="550">
          <cell r="G550">
            <v>135.311029607799</v>
          </cell>
        </row>
        <row r="551">
          <cell r="G551">
            <v>135.831273733436</v>
          </cell>
        </row>
        <row r="552">
          <cell r="G552">
            <v>134.948588063207</v>
          </cell>
        </row>
        <row r="553">
          <cell r="G553">
            <v>136.043838854022</v>
          </cell>
        </row>
        <row r="554">
          <cell r="G554">
            <v>136.365208493958</v>
          </cell>
        </row>
        <row r="555">
          <cell r="G555">
            <v>136.94453851752</v>
          </cell>
        </row>
        <row r="556">
          <cell r="G556">
            <v>136.94453851752</v>
          </cell>
        </row>
        <row r="557">
          <cell r="G557">
            <v>136.94453851752</v>
          </cell>
        </row>
        <row r="558">
          <cell r="G558">
            <v>136.94453851752</v>
          </cell>
        </row>
        <row r="559">
          <cell r="G559">
            <v>137.76453549117</v>
          </cell>
        </row>
        <row r="560">
          <cell r="G560">
            <v>137.611056268509</v>
          </cell>
        </row>
        <row r="561">
          <cell r="G561">
            <v>138.349629992578</v>
          </cell>
        </row>
        <row r="562">
          <cell r="G562">
            <v>138.604708137281</v>
          </cell>
        </row>
        <row r="563">
          <cell r="G563">
            <v>138.604708137281</v>
          </cell>
        </row>
        <row r="564">
          <cell r="G564">
            <v>138.604708137281</v>
          </cell>
        </row>
        <row r="565">
          <cell r="G565">
            <v>138.705586499593</v>
          </cell>
        </row>
        <row r="566">
          <cell r="G566">
            <v>138.652985639245</v>
          </cell>
        </row>
        <row r="567">
          <cell r="G567">
            <v>138.915269381255</v>
          </cell>
        </row>
        <row r="568">
          <cell r="G568">
            <v>139.8217335226</v>
          </cell>
        </row>
        <row r="569">
          <cell r="G569">
            <v>140.468796160858</v>
          </cell>
        </row>
        <row r="570">
          <cell r="G570">
            <v>140.468796160858</v>
          </cell>
        </row>
        <row r="571">
          <cell r="G571">
            <v>140.468796160858</v>
          </cell>
        </row>
        <row r="572">
          <cell r="G572">
            <v>140.600658591594</v>
          </cell>
        </row>
        <row r="573">
          <cell r="G573">
            <v>140.566071724516</v>
          </cell>
        </row>
        <row r="574">
          <cell r="G574">
            <v>140.068885510264</v>
          </cell>
        </row>
        <row r="575">
          <cell r="G575">
            <v>139.075954201224</v>
          </cell>
        </row>
        <row r="576">
          <cell r="G576">
            <v>139.511892838357</v>
          </cell>
        </row>
        <row r="577">
          <cell r="G577">
            <v>139.511892838357</v>
          </cell>
        </row>
        <row r="578">
          <cell r="G578">
            <v>139.511892838357</v>
          </cell>
        </row>
        <row r="579">
          <cell r="G579">
            <v>139.628623514746</v>
          </cell>
        </row>
        <row r="580">
          <cell r="G580">
            <v>139.931979161413</v>
          </cell>
        </row>
        <row r="581">
          <cell r="G581">
            <v>141.01209819788</v>
          </cell>
        </row>
        <row r="582">
          <cell r="G582">
            <v>141.19223813058</v>
          </cell>
        </row>
        <row r="583">
          <cell r="G583">
            <v>141.436507879321</v>
          </cell>
        </row>
        <row r="584">
          <cell r="G584">
            <v>141.436507879321</v>
          </cell>
        </row>
        <row r="585">
          <cell r="G585">
            <v>141.436507879321</v>
          </cell>
        </row>
        <row r="586">
          <cell r="G586">
            <v>141.41777332632</v>
          </cell>
        </row>
        <row r="587">
          <cell r="G587">
            <v>140.507706386321</v>
          </cell>
        </row>
        <row r="588">
          <cell r="G588">
            <v>141.195840929234</v>
          </cell>
        </row>
        <row r="589">
          <cell r="G589">
            <v>141.029391631419</v>
          </cell>
        </row>
        <row r="590">
          <cell r="G590">
            <v>141.298880970738</v>
          </cell>
        </row>
        <row r="591">
          <cell r="G591">
            <v>141.298880970738</v>
          </cell>
        </row>
        <row r="592">
          <cell r="G592">
            <v>141.298880970738</v>
          </cell>
        </row>
        <row r="593">
          <cell r="G593">
            <v>141.24628011039</v>
          </cell>
        </row>
        <row r="594">
          <cell r="G594">
            <v>142.189492798005</v>
          </cell>
        </row>
        <row r="595">
          <cell r="G595">
            <v>142.283165563009</v>
          </cell>
        </row>
        <row r="596">
          <cell r="G596">
            <v>143.062811191734</v>
          </cell>
        </row>
        <row r="597">
          <cell r="G597">
            <v>143.062811191734</v>
          </cell>
        </row>
        <row r="598">
          <cell r="G598">
            <v>143.062811191734</v>
          </cell>
        </row>
        <row r="599">
          <cell r="G599">
            <v>143.062811191734</v>
          </cell>
        </row>
        <row r="600">
          <cell r="G600">
            <v>142.501495161441</v>
          </cell>
        </row>
        <row r="601">
          <cell r="G601">
            <v>141.497034896708</v>
          </cell>
        </row>
        <row r="602">
          <cell r="G602">
            <v>142.154185371196</v>
          </cell>
        </row>
        <row r="603">
          <cell r="G603">
            <v>141.566929190595</v>
          </cell>
        </row>
        <row r="604">
          <cell r="G604">
            <v>141.775170952796</v>
          </cell>
        </row>
        <row r="605">
          <cell r="G605">
            <v>141.775170952796</v>
          </cell>
        </row>
        <row r="606">
          <cell r="G606">
            <v>141.775170952796</v>
          </cell>
        </row>
        <row r="607">
          <cell r="G607">
            <v>142.461864376247</v>
          </cell>
        </row>
        <row r="608">
          <cell r="G608">
            <v>142.186610559082</v>
          </cell>
        </row>
        <row r="609">
          <cell r="G609">
            <v>142.783954575915</v>
          </cell>
        </row>
        <row r="610">
          <cell r="G610">
            <v>141.094242007191</v>
          </cell>
        </row>
        <row r="611">
          <cell r="G611">
            <v>142.542567066097</v>
          </cell>
        </row>
        <row r="612">
          <cell r="G612">
            <v>142.542567066097</v>
          </cell>
        </row>
        <row r="613">
          <cell r="G613">
            <v>142.542567066097</v>
          </cell>
        </row>
        <row r="614">
          <cell r="G614">
            <v>142.21183014966</v>
          </cell>
        </row>
        <row r="615">
          <cell r="G615">
            <v>142.925184283151</v>
          </cell>
        </row>
        <row r="616">
          <cell r="G616">
            <v>143.175939069469</v>
          </cell>
        </row>
        <row r="617">
          <cell r="G617">
            <v>143.245833363357</v>
          </cell>
        </row>
        <row r="618">
          <cell r="G618">
            <v>142.551213782867</v>
          </cell>
        </row>
        <row r="619">
          <cell r="G619">
            <v>142.551213782867</v>
          </cell>
        </row>
        <row r="620">
          <cell r="G620">
            <v>142.551213782867</v>
          </cell>
        </row>
        <row r="621">
          <cell r="G621">
            <v>142.592285687522</v>
          </cell>
        </row>
        <row r="622">
          <cell r="G622">
            <v>141.946664168726</v>
          </cell>
        </row>
        <row r="623">
          <cell r="G623">
            <v>141.955310885496</v>
          </cell>
        </row>
        <row r="624">
          <cell r="G624">
            <v>139.116305546148</v>
          </cell>
        </row>
        <row r="625">
          <cell r="G625">
            <v>138.718556574747</v>
          </cell>
        </row>
        <row r="626">
          <cell r="G626">
            <v>138.718556574747</v>
          </cell>
        </row>
        <row r="627">
          <cell r="G627">
            <v>138.718556574747</v>
          </cell>
        </row>
        <row r="628">
          <cell r="G628">
            <v>139.715811242173</v>
          </cell>
        </row>
        <row r="629">
          <cell r="G629">
            <v>138.362600067733</v>
          </cell>
        </row>
        <row r="630">
          <cell r="G630">
            <v>138.364761746925</v>
          </cell>
        </row>
        <row r="631">
          <cell r="G631">
            <v>137.595924514163</v>
          </cell>
        </row>
        <row r="632">
          <cell r="G632">
            <v>139.182597041382</v>
          </cell>
        </row>
        <row r="633">
          <cell r="G633">
            <v>139.182597041382</v>
          </cell>
        </row>
        <row r="634">
          <cell r="G634">
            <v>139.182597041382</v>
          </cell>
        </row>
        <row r="635">
          <cell r="G635">
            <v>139.566655377898</v>
          </cell>
        </row>
        <row r="636">
          <cell r="G636">
            <v>139.338237943234</v>
          </cell>
        </row>
        <row r="637">
          <cell r="G637">
            <v>140.27280391408</v>
          </cell>
        </row>
        <row r="638">
          <cell r="G638">
            <v>140.882397446336</v>
          </cell>
        </row>
        <row r="639">
          <cell r="G639">
            <v>140.873750729567</v>
          </cell>
        </row>
        <row r="640">
          <cell r="G640">
            <v>140.873750729567</v>
          </cell>
        </row>
        <row r="641">
          <cell r="G641">
            <v>140.873750729567</v>
          </cell>
        </row>
        <row r="642">
          <cell r="G642">
            <v>142.075644360539</v>
          </cell>
        </row>
        <row r="643">
          <cell r="G643">
            <v>142.786116255107</v>
          </cell>
        </row>
        <row r="644">
          <cell r="G644">
            <v>143.139911082929</v>
          </cell>
        </row>
        <row r="645">
          <cell r="G645">
            <v>143.562159085177</v>
          </cell>
        </row>
        <row r="646">
          <cell r="G646">
            <v>143.27609687205</v>
          </cell>
        </row>
        <row r="647">
          <cell r="G647">
            <v>143.27609687205</v>
          </cell>
        </row>
        <row r="648">
          <cell r="G648">
            <v>143.27609687205</v>
          </cell>
        </row>
        <row r="649">
          <cell r="G649">
            <v>143.962069735771</v>
          </cell>
        </row>
        <row r="650">
          <cell r="G650">
            <v>144.113387279239</v>
          </cell>
        </row>
        <row r="651">
          <cell r="G651">
            <v>144.120592876547</v>
          </cell>
        </row>
        <row r="652">
          <cell r="G652">
            <v>143.877043687536</v>
          </cell>
        </row>
        <row r="653">
          <cell r="G653">
            <v>144.354774789056</v>
          </cell>
        </row>
        <row r="654">
          <cell r="G654">
            <v>144.354774789056</v>
          </cell>
        </row>
        <row r="655">
          <cell r="G655">
            <v>144.354774789056</v>
          </cell>
        </row>
        <row r="656">
          <cell r="G656">
            <v>144.354774789056</v>
          </cell>
        </row>
        <row r="657">
          <cell r="G657">
            <v>144.276233778399</v>
          </cell>
        </row>
        <row r="658">
          <cell r="G658">
            <v>144.163826460394</v>
          </cell>
        </row>
        <row r="659">
          <cell r="G659">
            <v>143.942614623039</v>
          </cell>
        </row>
        <row r="660">
          <cell r="G660">
            <v>144.667497712223</v>
          </cell>
        </row>
        <row r="661">
          <cell r="G661">
            <v>144.667497712223</v>
          </cell>
        </row>
        <row r="662">
          <cell r="G662">
            <v>144.667497712223</v>
          </cell>
        </row>
        <row r="663">
          <cell r="G663">
            <v>144.22291235832</v>
          </cell>
        </row>
        <row r="664">
          <cell r="G664">
            <v>143.278979110973</v>
          </cell>
        </row>
        <row r="665">
          <cell r="G665">
            <v>143.801384915803</v>
          </cell>
        </row>
        <row r="666">
          <cell r="G666">
            <v>143.928203428423</v>
          </cell>
        </row>
        <row r="667">
          <cell r="G667">
            <v>143.070016789042</v>
          </cell>
        </row>
        <row r="668">
          <cell r="G668">
            <v>143.070016789042</v>
          </cell>
        </row>
        <row r="669">
          <cell r="G669">
            <v>143.070016789042</v>
          </cell>
        </row>
        <row r="670">
          <cell r="G670">
            <v>142.968417866999</v>
          </cell>
        </row>
        <row r="671">
          <cell r="G671">
            <v>144.038449067235</v>
          </cell>
        </row>
        <row r="672">
          <cell r="G672">
            <v>144.225074037512</v>
          </cell>
        </row>
        <row r="673">
          <cell r="G673">
            <v>144.930502013964</v>
          </cell>
        </row>
        <row r="674">
          <cell r="G674">
            <v>144.861328279808</v>
          </cell>
        </row>
        <row r="675">
          <cell r="G675">
            <v>144.861328279808</v>
          </cell>
        </row>
        <row r="676">
          <cell r="G676">
            <v>144.861328279808</v>
          </cell>
        </row>
        <row r="677">
          <cell r="G677">
            <v>143.700506553491</v>
          </cell>
        </row>
        <row r="678">
          <cell r="G678">
            <v>142.87042174361</v>
          </cell>
        </row>
        <row r="679">
          <cell r="G679">
            <v>143.989451005541</v>
          </cell>
        </row>
        <row r="680">
          <cell r="G680">
            <v>141.66132251533</v>
          </cell>
        </row>
        <row r="681">
          <cell r="G681">
            <v>142.876186221457</v>
          </cell>
        </row>
        <row r="682">
          <cell r="G682">
            <v>142.876186221457</v>
          </cell>
        </row>
        <row r="683">
          <cell r="G683">
            <v>142.876186221457</v>
          </cell>
        </row>
        <row r="684">
          <cell r="G684">
            <v>142.512303557403</v>
          </cell>
        </row>
        <row r="685">
          <cell r="G685">
            <v>142.115275145733</v>
          </cell>
        </row>
        <row r="686">
          <cell r="G686">
            <v>140.232452569156</v>
          </cell>
        </row>
        <row r="687">
          <cell r="G687">
            <v>140.233173128887</v>
          </cell>
        </row>
        <row r="688">
          <cell r="G688">
            <v>141.798949423913</v>
          </cell>
        </row>
        <row r="689">
          <cell r="G689">
            <v>141.798949423913</v>
          </cell>
        </row>
        <row r="690">
          <cell r="G690">
            <v>141.798949423913</v>
          </cell>
        </row>
        <row r="691">
          <cell r="G691">
            <v>141.577017026826</v>
          </cell>
        </row>
        <row r="692">
          <cell r="G692">
            <v>139.435513506892</v>
          </cell>
        </row>
        <row r="693">
          <cell r="G693">
            <v>141.870284837262</v>
          </cell>
        </row>
        <row r="694">
          <cell r="G694">
            <v>138.939047852372</v>
          </cell>
        </row>
        <row r="695">
          <cell r="G695">
            <v>137.348051966768</v>
          </cell>
        </row>
        <row r="696">
          <cell r="G696">
            <v>137.348051966768</v>
          </cell>
        </row>
        <row r="697">
          <cell r="G697">
            <v>137.348051966768</v>
          </cell>
        </row>
        <row r="698">
          <cell r="G698">
            <v>135.08621497179</v>
          </cell>
        </row>
        <row r="699">
          <cell r="G699">
            <v>135.299500652107</v>
          </cell>
        </row>
        <row r="700">
          <cell r="G700">
            <v>134.203529301561</v>
          </cell>
        </row>
        <row r="701">
          <cell r="G701">
            <v>134.222984414293</v>
          </cell>
        </row>
        <row r="702">
          <cell r="G702">
            <v>135.95232776821</v>
          </cell>
        </row>
        <row r="703">
          <cell r="G703">
            <v>135.95232776821</v>
          </cell>
        </row>
        <row r="704">
          <cell r="G704">
            <v>135.95232776821</v>
          </cell>
        </row>
        <row r="705">
          <cell r="G705">
            <v>137.195293303838</v>
          </cell>
        </row>
        <row r="706">
          <cell r="G706">
            <v>139.880819420526</v>
          </cell>
        </row>
        <row r="707">
          <cell r="G707">
            <v>138.859786281984</v>
          </cell>
        </row>
        <row r="708">
          <cell r="G708">
            <v>140.568233403708</v>
          </cell>
        </row>
        <row r="709">
          <cell r="G709">
            <v>141.559723593287</v>
          </cell>
        </row>
        <row r="710">
          <cell r="G710">
            <v>141.559723593287</v>
          </cell>
        </row>
        <row r="711">
          <cell r="G711">
            <v>141.559723593287</v>
          </cell>
        </row>
        <row r="712">
          <cell r="G712">
            <v>141.347158472702</v>
          </cell>
        </row>
        <row r="713">
          <cell r="G713">
            <v>143.034709362233</v>
          </cell>
        </row>
        <row r="714">
          <cell r="G714">
            <v>142.836555436263</v>
          </cell>
        </row>
        <row r="715">
          <cell r="G715">
            <v>143.7264467038</v>
          </cell>
        </row>
        <row r="716">
          <cell r="G716">
            <v>145.412556473869</v>
          </cell>
        </row>
        <row r="717">
          <cell r="G717">
            <v>145.412556473869</v>
          </cell>
        </row>
        <row r="718">
          <cell r="G718">
            <v>145.412556473869</v>
          </cell>
        </row>
        <row r="719">
          <cell r="G719">
            <v>145.39526304033</v>
          </cell>
        </row>
        <row r="720">
          <cell r="G720">
            <v>144.983823434044</v>
          </cell>
        </row>
        <row r="721">
          <cell r="G721">
            <v>145.81030544527</v>
          </cell>
        </row>
        <row r="722">
          <cell r="G722">
            <v>146.3608130796</v>
          </cell>
        </row>
        <row r="723">
          <cell r="G723">
            <v>146.411972820487</v>
          </cell>
        </row>
        <row r="724">
          <cell r="G724">
            <v>146.411972820487</v>
          </cell>
        </row>
        <row r="725">
          <cell r="G725">
            <v>146.411972820487</v>
          </cell>
        </row>
        <row r="726">
          <cell r="G726">
            <v>146.868807689813</v>
          </cell>
        </row>
        <row r="727">
          <cell r="G727">
            <v>146.971127171587</v>
          </cell>
        </row>
        <row r="728">
          <cell r="G728">
            <v>146.868087130083</v>
          </cell>
        </row>
        <row r="729">
          <cell r="G729">
            <v>146.945907581009</v>
          </cell>
        </row>
        <row r="730">
          <cell r="G730">
            <v>146.981215007818</v>
          </cell>
        </row>
        <row r="731">
          <cell r="G731">
            <v>146.981215007818</v>
          </cell>
        </row>
        <row r="732">
          <cell r="G732">
            <v>146.981215007818</v>
          </cell>
        </row>
        <row r="733">
          <cell r="G733">
            <v>147.089298967438</v>
          </cell>
        </row>
        <row r="734">
          <cell r="G734">
            <v>147.844445565315</v>
          </cell>
        </row>
        <row r="735">
          <cell r="G735">
            <v>147.513708648878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0.025</v>
          </cell>
          <cell r="D16">
            <v>0.00207317073170732</v>
          </cell>
          <cell r="E16">
            <v>0.0255</v>
          </cell>
          <cell r="F16" t="str">
            <v>Not Applicable</v>
          </cell>
          <cell r="H16">
            <v>0.0505</v>
          </cell>
        </row>
        <row r="17">
          <cell r="B17">
            <v>0.11</v>
          </cell>
          <cell r="C17">
            <v>0.03</v>
          </cell>
          <cell r="D17">
            <v>0.00241788617886179</v>
          </cell>
          <cell r="E17">
            <v>0.02974</v>
          </cell>
          <cell r="H17">
            <v>0.05974</v>
          </cell>
        </row>
        <row r="18">
          <cell r="B18">
            <v>0.12</v>
          </cell>
          <cell r="C18">
            <v>0.035</v>
          </cell>
          <cell r="D18">
            <v>0.00276422764227642</v>
          </cell>
          <cell r="E18">
            <v>0.034</v>
          </cell>
          <cell r="H18">
            <v>0.069</v>
          </cell>
        </row>
        <row r="19">
          <cell r="B19">
            <v>0.13</v>
          </cell>
          <cell r="C19">
            <v>0.04</v>
          </cell>
          <cell r="D19">
            <v>0.00302926829268293</v>
          </cell>
          <cell r="E19">
            <v>0.03726</v>
          </cell>
          <cell r="H19">
            <v>0.07726</v>
          </cell>
        </row>
        <row r="20">
          <cell r="B20">
            <v>0.14</v>
          </cell>
          <cell r="C20">
            <v>0.045</v>
          </cell>
          <cell r="D20">
            <v>0.00335284552845528</v>
          </cell>
          <cell r="E20">
            <v>0.04124</v>
          </cell>
          <cell r="H20">
            <v>0.08624</v>
          </cell>
        </row>
        <row r="21">
          <cell r="B21">
            <v>0.15</v>
          </cell>
          <cell r="C21">
            <v>0.05</v>
          </cell>
          <cell r="D21">
            <v>0.00372032520325203</v>
          </cell>
          <cell r="E21">
            <v>0.04576</v>
          </cell>
          <cell r="H21">
            <v>0.09576</v>
          </cell>
        </row>
        <row r="22">
          <cell r="B22">
            <v>0.16</v>
          </cell>
          <cell r="C22">
            <v>0.055</v>
          </cell>
          <cell r="D22">
            <v>0.00398373983739837</v>
          </cell>
          <cell r="E22">
            <v>0.049</v>
          </cell>
          <cell r="H22">
            <v>0.104</v>
          </cell>
        </row>
        <row r="23">
          <cell r="B23">
            <v>0.17</v>
          </cell>
          <cell r="C23">
            <v>0.06</v>
          </cell>
          <cell r="D23">
            <v>0.00433008130081301</v>
          </cell>
          <cell r="E23">
            <v>0.05326</v>
          </cell>
          <cell r="H23">
            <v>0.11326</v>
          </cell>
        </row>
        <row r="24">
          <cell r="B24">
            <v>0.18</v>
          </cell>
          <cell r="C24">
            <v>0.065</v>
          </cell>
          <cell r="D24">
            <v>0.00467479674796748</v>
          </cell>
          <cell r="E24">
            <v>0.0575</v>
          </cell>
          <cell r="H24">
            <v>0.1225</v>
          </cell>
        </row>
        <row r="25">
          <cell r="B25">
            <v>0.19</v>
          </cell>
          <cell r="C25">
            <v>0.07</v>
          </cell>
          <cell r="D25">
            <v>0.00493983739837398</v>
          </cell>
          <cell r="E25">
            <v>0.06076</v>
          </cell>
          <cell r="H25">
            <v>0.13076</v>
          </cell>
        </row>
        <row r="26">
          <cell r="B26">
            <v>0.2</v>
          </cell>
          <cell r="C26">
            <v>0.075</v>
          </cell>
          <cell r="D26">
            <v>0.00528455284552846</v>
          </cell>
          <cell r="E26">
            <v>0.065</v>
          </cell>
          <cell r="H26">
            <v>0.14</v>
          </cell>
        </row>
        <row r="27">
          <cell r="B27">
            <v>0.21</v>
          </cell>
          <cell r="C27">
            <v>0.078</v>
          </cell>
          <cell r="D27">
            <v>0.00558861788617886</v>
          </cell>
          <cell r="E27">
            <v>0.06874</v>
          </cell>
          <cell r="H27">
            <v>0.14674</v>
          </cell>
        </row>
        <row r="28">
          <cell r="B28">
            <v>0.22</v>
          </cell>
          <cell r="C28">
            <v>0.081</v>
          </cell>
          <cell r="D28">
            <v>0.0058130081300813</v>
          </cell>
          <cell r="E28">
            <v>0.0715</v>
          </cell>
          <cell r="H28">
            <v>0.1525</v>
          </cell>
        </row>
        <row r="29">
          <cell r="B29">
            <v>0.23</v>
          </cell>
          <cell r="C29">
            <v>0.084</v>
          </cell>
          <cell r="D29">
            <v>0.00611869918699187</v>
          </cell>
          <cell r="E29">
            <v>0.07526</v>
          </cell>
          <cell r="H29">
            <v>0.15926</v>
          </cell>
        </row>
        <row r="30">
          <cell r="B30">
            <v>0.24</v>
          </cell>
          <cell r="C30">
            <v>0.087</v>
          </cell>
          <cell r="D30">
            <v>0.00642276422764228</v>
          </cell>
          <cell r="E30">
            <v>0.079</v>
          </cell>
          <cell r="H30">
            <v>0.166</v>
          </cell>
        </row>
        <row r="31">
          <cell r="B31">
            <v>0.25</v>
          </cell>
          <cell r="C31">
            <v>0.09</v>
          </cell>
          <cell r="D31">
            <v>0.00664715447154472</v>
          </cell>
          <cell r="E31">
            <v>0.08176</v>
          </cell>
          <cell r="H31">
            <v>0.17176</v>
          </cell>
        </row>
        <row r="32">
          <cell r="B32">
            <v>0.26</v>
          </cell>
          <cell r="C32">
            <v>0.093</v>
          </cell>
          <cell r="D32">
            <v>0.00697073170731707</v>
          </cell>
          <cell r="E32">
            <v>0.08574</v>
          </cell>
          <cell r="H32">
            <v>0.17874</v>
          </cell>
        </row>
        <row r="33">
          <cell r="B33">
            <v>0.27</v>
          </cell>
          <cell r="C33">
            <v>0.095</v>
          </cell>
          <cell r="D33">
            <v>0.00699186991869919</v>
          </cell>
          <cell r="E33">
            <v>0.086</v>
          </cell>
          <cell r="H33">
            <v>0.181</v>
          </cell>
        </row>
        <row r="34">
          <cell r="B34">
            <v>0.28</v>
          </cell>
          <cell r="C34">
            <v>0.097</v>
          </cell>
          <cell r="D34">
            <v>0.00735772357723577</v>
          </cell>
          <cell r="E34">
            <v>0.0905</v>
          </cell>
          <cell r="H34">
            <v>0.1875</v>
          </cell>
        </row>
        <row r="35">
          <cell r="B35">
            <v>0.29</v>
          </cell>
          <cell r="C35">
            <v>0.099</v>
          </cell>
          <cell r="D35">
            <v>0.00772357723577236</v>
          </cell>
          <cell r="E35">
            <v>0.095</v>
          </cell>
          <cell r="H35">
            <v>0.194</v>
          </cell>
        </row>
        <row r="36">
          <cell r="B36">
            <v>0.3</v>
          </cell>
          <cell r="C36">
            <v>0.1</v>
          </cell>
          <cell r="D36">
            <v>0.00813008130081301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-4288777.14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  <sheetName val="Non-Statistical Sampling Master"/>
      <sheetName val="Global Data"/>
    </sheetNames>
    <sheetDataSet>
      <sheetData sheetId="0"/>
      <sheetData sheetId="1"/>
      <sheetData sheetId="2">
        <row r="18">
          <cell r="H18">
            <v>73632</v>
          </cell>
          <cell r="L18">
            <v>593539.36</v>
          </cell>
        </row>
      </sheetData>
      <sheetData sheetId="3">
        <row r="16">
          <cell r="B16" t="str">
            <v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74.6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37659.88</v>
          </cell>
          <cell r="E6">
            <v>33146.7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76360.26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73384.93</v>
          </cell>
          <cell r="D11">
            <v>98377.06</v>
          </cell>
          <cell r="E11">
            <v>73169.28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134819.02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17210.26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35632.13</v>
          </cell>
          <cell r="D33">
            <v>41309.19</v>
          </cell>
          <cell r="E33">
            <v>56767.34</v>
          </cell>
          <cell r="F33">
            <v>40997.45</v>
          </cell>
          <cell r="G33">
            <v>29631.35</v>
          </cell>
          <cell r="H33">
            <v>41849.16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</v>
          </cell>
          <cell r="H35">
            <v>65673.22</v>
          </cell>
          <cell r="I35">
            <v>83329.82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</v>
          </cell>
          <cell r="I45">
            <v>23004.62</v>
          </cell>
          <cell r="J45">
            <v>35513.35</v>
          </cell>
          <cell r="K45">
            <v>34286.62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24819.76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5183.94</v>
          </cell>
          <cell r="G49">
            <v>20332.61</v>
          </cell>
          <cell r="H49">
            <v>4128.77</v>
          </cell>
          <cell r="I49">
            <v>4671.86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263975.66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164326.11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35335.34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39865.02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20604.01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642774.33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156797.02</v>
          </cell>
          <cell r="E63">
            <v>140527.36</v>
          </cell>
          <cell r="F63">
            <v>203886.6</v>
          </cell>
          <cell r="G63">
            <v>160486.33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</v>
          </cell>
        </row>
        <row r="64">
          <cell r="A64" t="str">
            <v>L37 Y 38</v>
          </cell>
          <cell r="B64" t="str">
            <v>JUGUETERIA PIZZICO</v>
          </cell>
          <cell r="C64">
            <v>37504.3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  <sheetName val="FERRpreVSre"/>
      <sheetName val="REALvsREAL"/>
      <sheetName val="tilde"/>
      <sheetName val="TABLA"/>
      <sheetName val="Costos"/>
      <sheetName val="DSO Ratio"/>
      <sheetName val="ESTUDIOS"/>
      <sheetName val="LSR_IS_YTD"/>
      <sheetName val="1"/>
    </sheetNames>
    <sheetDataSet>
      <sheetData sheetId="0" refreshError="1"/>
      <sheetData sheetId="1">
        <row r="2">
          <cell r="A2">
            <v>709565.070000001</v>
          </cell>
        </row>
      </sheetData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  <sheetName val="BD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P.G. Amortizaciones"/>
      <sheetName val="Movimiento"/>
      <sheetName val="TITEQUIV"/>
      <sheetName val="ANIM"/>
      <sheetName val="PopCache"/>
      <sheetName val="DETAL0598"/>
      <sheetName val="rei"/>
      <sheetName val="2_1_01_02_01_051"/>
      <sheetName val="2_1_01_02_01_061"/>
      <sheetName val="2_1_01_02_01_071"/>
      <sheetName val="2_1_01_02_01_081"/>
      <sheetName val="Cesiones_HSBC1"/>
      <sheetName val="OC__HSBC1"/>
      <sheetName val="Marcas_Estándar1"/>
      <sheetName val="Prueba_Global_LOCAL1"/>
      <sheetName val="IVA|PG_DF1"/>
      <sheetName val="Taxes_&amp;_Deductions1"/>
      <sheetName val="Budget_Assumptions1"/>
      <sheetName val="Fat_Anual_99_021"/>
      <sheetName val="A-empre_Escenario_21"/>
      <sheetName val="Worksheet_2i-WIP1"/>
      <sheetName val="PBA_GLOBAL_Amortizaciones1"/>
      <sheetName val="Prueba_global_-_Pasivo"/>
      <sheetName val="Papel_de_trabajo1"/>
      <sheetName val="1__Analisis1"/>
      <sheetName val="calculo_convenios_maraton_20001"/>
      <sheetName val="VALORES_PUBLICOS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  <sheetName val="Dat-balance"/>
      <sheetName val="Chart of Accounts"/>
      <sheetName val="CCF 979"/>
      <sheetName val="Selecci? partidas que suman"/>
      <sheetName val="VOLUMEN"/>
      <sheetName val="Debt Sum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>
        <row r="1">
          <cell r="F1" t="str">
            <v>30-09-03 Preliminary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  <sheetName val="Ã«ÀûÂÊ·ÖÎö±í"/>
      <sheetName val="021100232"/>
      <sheetName val="Armado"/>
      <sheetName val="IPC 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>
        <row r="28">
          <cell r="D28">
            <v>786042.82</v>
          </cell>
        </row>
      </sheetData>
      <sheetData sheetId="40">
        <row r="28">
          <cell r="D28">
            <v>786042.82</v>
          </cell>
        </row>
      </sheetData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  <sheetName val="mayor"/>
      <sheetName val="MEMO"/>
      <sheetName val="Tarea_realizada1"/>
      <sheetName val="P_G_1"/>
      <sheetName val="Dif_cambio_Intereses1"/>
      <sheetName val="T_C_1"/>
      <sheetName val="PPC_Junio_031"/>
      <sheetName val="PPC_Mayo_031"/>
      <sheetName val="PPC_Abril_031"/>
      <sheetName val="PP_PWC__Marzo_031"/>
      <sheetName val="Dif_cambio_Intereses_Mar031"/>
      <sheetName val="P_P_C__Enero031"/>
      <sheetName val="P_P_C__Febrero_031"/>
      <sheetName val="P_P_C__Marzo_031"/>
      <sheetName val="ON_-_US_TRUSTDic_021"/>
      <sheetName val="Tickmarks_Dic_02_1"/>
      <sheetName val="Análisis_al_31-12-021"/>
      <sheetName val="Tickmarks_dic021"/>
      <sheetName val="INTERESES_DEVOL_1"/>
      <sheetName val="PG_Amortizaciones1"/>
      <sheetName val="1__Prueba_Global1"/>
      <sheetName val="Capital_COA1"/>
      <sheetName val="Altas_'031"/>
      <sheetName val="Bajas_'031"/>
      <sheetName val="Conciliacion_contable1"/>
      <sheetName val="Tecnico_al_20011"/>
      <sheetName val="Sueldos_a_pagar1"/>
      <sheetName val="PG_Sueldos_y_Cs__Soc_1"/>
      <sheetName val="2_1_01_02_01_061"/>
      <sheetName val="2_1_01_02_01_051"/>
      <sheetName val="Conciliaciones_Bancarias1"/>
      <sheetName val="Selección_partidas_que_suman1"/>
      <sheetName val="ANEXO_(AXI)1"/>
      <sheetName val="US_GAAP1"/>
      <sheetName val="VPP_20001"/>
      <sheetName val="TABLAIPC_1"/>
      <sheetName val="Obras_en_curso1"/>
      <sheetName val="Resumen_Int__prefi_"/>
      <sheetName val="Saldos_en_pesos"/>
      <sheetName val="Bs_Uso"/>
      <sheetName val="PAS_Moeda_Nacional"/>
      <sheetName val="Cálculo_ID_AR$"/>
      <sheetName val="Papel_de_trabajo"/>
      <sheetName val="PAS_Vendas"/>
      <sheetName val="TC_Resumen"/>
      <sheetName val="Prueba_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  <sheetName val="Lead"/>
      <sheetName val="Memo"/>
      <sheetName val="Letras y Notas BCRA"/>
      <sheetName val="Dist. seguros total"/>
      <sheetName val="IR e CS Diferidos janeiro 2002"/>
      <sheetName val="P-A Clientes"/>
      <sheetName val="Clientes"/>
      <sheetName val="INV"/>
      <sheetName val="AMORT"/>
      <sheetName val="Q4 SOPC"/>
      <sheetName val="INV SUM"/>
      <sheetName val="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  <sheetName val="IVA"/>
      <sheetName val="BS 1"/>
      <sheetName val="Sheet11"/>
      <sheetName val="AJUSTES"/>
      <sheetName val="Población"/>
      <sheetName val="Test 2009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>
        <row r="2">
          <cell r="E2" t="str">
            <v>!</v>
          </cell>
        </row>
      </sheetData>
      <sheetData sheetId="31">
        <row r="2">
          <cell r="E2" t="str">
            <v>!</v>
          </cell>
        </row>
      </sheetData>
      <sheetData sheetId="32">
        <row r="2">
          <cell r="E2" t="str">
            <v>!</v>
          </cell>
        </row>
      </sheetData>
      <sheetData sheetId="33">
        <row r="2">
          <cell r="E2" t="str">
            <v>!</v>
          </cell>
        </row>
      </sheetData>
      <sheetData sheetId="34">
        <row r="2">
          <cell r="E2" t="str">
            <v>!</v>
          </cell>
        </row>
      </sheetData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  <sheetName val="Cruce"/>
      <sheetName val="Movimentação Aplicação"/>
      <sheetName val="Worksheet in   5310 Cuentas por"/>
      <sheetName val="FA Movement"/>
      <sheetName val="PBA GLOBAL Amortizacione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  <sheetName val="Intercopany1999.8"/>
      <sheetName val="TB worksheet"/>
      <sheetName val="Intercompany BP"/>
      <sheetName val="Input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  <sheetName val="calculo convenios maraton 2000"/>
      <sheetName val="Summary"/>
      <sheetName val="caja me"/>
      <sheetName val="Menu y datos"/>
      <sheetName val="CoA"/>
      <sheetName val="Excess Calc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  <sheetName val="FY 99"/>
      <sheetName val="Relojes"/>
      <sheetName val="REV_17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  <sheetName val="vidautil"/>
      <sheetName val="calculo convenios maraton 2000"/>
      <sheetName val="Evaluación de Errores"/>
      <sheetName val="Memo1"/>
      <sheetName val="EFE"/>
      <sheetName val="EERR"/>
      <sheetName val="713-002}2"/>
      <sheetName val="Previsi? Incob"/>
      <sheetName val="Prueba Global LOC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  <sheetName val=" ESPN"/>
      <sheetName val="E2 PFA 2001"/>
      <sheetName val="EC PFA 2001"/>
      <sheetName val="E1 PFA 2001"/>
      <sheetName val="MARCAS"/>
      <sheetName val="MO y CF"/>
      <sheetName val="Resumen"/>
      <sheetName val="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  <sheetName val="Rep96"/>
      <sheetName val="Hisp"/>
      <sheetName val="PPC reform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  <sheetName val="PROVEED"/>
      <sheetName val="Gastos Detallados Opt"/>
      <sheetName val=""/>
      <sheetName val="DATVAR"/>
      <sheetName val="Movimiento de Activo Fijo"/>
      <sheetName val="Prueba Gasto a Nov."/>
      <sheetName val="Retiros"/>
      <sheetName val="REFERENCIADO"/>
      <sheetName val="Listado Final Lima Capex "/>
      <sheetName val="감가상각누계액"/>
      <sheetName val="65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  <sheetName val="back"/>
      <sheetName val="FY 99"/>
      <sheetName val="Gastos de lanza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  <sheetName val="Previsión Incob."/>
      <sheetName val="PASIVO"/>
      <sheetName val="Life"/>
      <sheetName val="General Information"/>
      <sheetName val="juic"/>
      <sheetName val="Test_de_Transacciones"/>
      <sheetName val="P_G_"/>
      <sheetName val="General_Information"/>
      <sheetName val="IVA|vouche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  <sheetName val="Ret. y Perc. a pagar"/>
      <sheetName val="Combo Bo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  <sheetName val="DDJJ Gcias"/>
      <sheetName val="Ret Gan"/>
      <sheetName val="PG Cs Sociales"/>
      <sheetName val="GAN-3|1 Prev Inc"/>
      <sheetName val="PG VR"/>
      <sheetName val="PG Amortizaciones"/>
      <sheetName val="FNEE"/>
      <sheetName val="Ley23681"/>
      <sheetName val="Selección partidas que suman"/>
      <sheetName val="Cruce"/>
      <sheetName val="Prov Vacaciones"/>
      <sheetName val="PG"/>
      <sheetName val="Resultado"/>
      <sheetName val="EGRESOS"/>
      <sheetName val="dev.seguros"/>
      <sheetName val="6340 Préstamos LP y Cruce con i"/>
      <sheetName val="Garantías"/>
      <sheetName val="Previs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  <sheetName val="Conciliación GL"/>
      <sheetName val="Cargo Resultados 30-09-02"/>
      <sheetName val="Resumen"/>
      <sheetName val="713-002}2"/>
      <sheetName val="IIBB"/>
      <sheetName val="Neto Resultante 31.12"/>
      <sheetName val="PG Amortizaciones"/>
      <sheetName val="Al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  <sheetName val=".1 Lead"/>
      <sheetName val=".2 Integración"/>
      <sheetName val=".3 Cobr. posteriores"/>
      <sheetName val="1. Lead"/>
      <sheetName val="2. Integracion"/>
      <sheetName val="3. Filiales"/>
      <sheetName val="4. IMPAC"/>
      <sheetName val="5. PRESTAMO A ICA"/>
      <sheetName val="6. PRESTAMO A OCCID"/>
      <sheetName val=".2 Reserva de Incobrables"/>
      <sheetName val=".3 Procedimientos Ctas por Cob"/>
      <sheetName val=".4 Cobros posteriores"/>
      <sheetName val=".5 Miscelaneos"/>
      <sheetName val="Fac y Cred M.TRANSITO"/>
      <sheetName val="Nómina"/>
      <sheetName val="Revision ALTAS"/>
      <sheetName val="Memo"/>
      <sheetName val="LBOLONG"/>
      <sheetName val="TPO"/>
      <sheetName val="GMP-9"/>
      <sheetName val="GMP-1"/>
      <sheetName val="Conciliaciones al 30-11-02"/>
      <sheetName val="18. Armado ME"/>
    </sheetNames>
    <sheetDataSet>
      <sheetData sheetId="0">
        <row r="7">
          <cell r="L7">
            <v>9349191.17</v>
          </cell>
        </row>
      </sheetData>
      <sheetData sheetId="1" refreshError="1"/>
      <sheetData sheetId="2" refreshError="1"/>
      <sheetData sheetId="3">
        <row r="7">
          <cell r="L7">
            <v>9349191.17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  <sheetName val="Parámetros"/>
      <sheetName val="General Assumptions"/>
      <sheetName val="Dest Geo"/>
      <sheetName val="MPMs"/>
      <sheetName val="Cartas Banco"/>
      <sheetName val="Bienes de Uso"/>
    </sheetNames>
    <sheetDataSet>
      <sheetData sheetId="0">
        <row r="1">
          <cell r="F1" t="str">
            <v>31/12/08 Prelim.</v>
          </cell>
        </row>
      </sheetData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>
        <row r="1">
          <cell r="F1" t="str">
            <v>31/12/08 Prelim.</v>
          </cell>
        </row>
      </sheetData>
      <sheetData sheetId="5">
        <row r="1">
          <cell r="F1" t="str">
            <v>31/12/08 Prelim.</v>
          </cell>
        </row>
      </sheetData>
      <sheetData sheetId="6" refreshError="1"/>
      <sheetData sheetId="7"/>
      <sheetData sheetId="8">
        <row r="1">
          <cell r="F1" t="str">
            <v>31/12/08 Prelim.</v>
          </cell>
        </row>
      </sheetData>
      <sheetData sheetId="9">
        <row r="1">
          <cell r="F1" t="str">
            <v>31/12/08 Prelim.</v>
          </cell>
        </row>
      </sheetData>
      <sheetData sheetId="10">
        <row r="1">
          <cell r="F1" t="str">
            <v>31/12/08 Prelim.</v>
          </cell>
        </row>
      </sheetData>
      <sheetData sheetId="11">
        <row r="1">
          <cell r="F1" t="str">
            <v>31/12/08 Prelim.</v>
          </cell>
        </row>
      </sheetData>
      <sheetData sheetId="12">
        <row r="1">
          <cell r="F1" t="str">
            <v>31/12/08 Prelim.</v>
          </cell>
        </row>
      </sheetData>
      <sheetData sheetId="13">
        <row r="1">
          <cell r="F1" t="str">
            <v>31/12/08 Prelim.</v>
          </cell>
        </row>
      </sheetData>
      <sheetData sheetId="14">
        <row r="1">
          <cell r="F1" t="str">
            <v>31/12/08 Prelim.</v>
          </cell>
        </row>
      </sheetData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  <sheetName val="Limpio"/>
      <sheetName val="Conciliaciones Bancar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  <sheetName val="Bs Uso"/>
      <sheetName val="Macro  Ext"/>
      <sheetName val="P-A_Clientes2"/>
      <sheetName val="Ligues_contables1"/>
      <sheetName val="CTF-2|1_1|1"/>
      <sheetName val="Detalle_cuadro_de_gastos1"/>
      <sheetName val="Prest__Soc_1"/>
      <sheetName val="Cuentas_incluidas"/>
      <sheetName val="Analisis_P_A__al_31_10_07"/>
      <sheetName val="Cruce_contable"/>
      <sheetName val="Resumen_de_Confirmaciones"/>
      <sheetName val="Ret_Gan"/>
      <sheetName val="DDJJ_Gcias"/>
      <sheetName val="LPH_e_INCE"/>
      <sheetName val="Cálculo_{3}"/>
      <sheetName val="Resumen_{1}"/>
      <sheetName val="Resultados_PPAL"/>
      <sheetName val="Quantity"/>
      <sheetName val="Investimentos"/>
      <sheetName val="BALANCES"/>
      <sheetName val="Mp-team 1"/>
      <sheetName val="Ventas CEMSA"/>
      <sheetName val="ComprasCAMMESA"/>
      <sheetName val="Resumen (1)"/>
      <sheetName val="FINALPHP"/>
      <sheetName val="Tabla IPC"/>
      <sheetName val="LPH INCE"/>
      <sheetName val="LIMA-CANTA"/>
      <sheetName val="Saldos balance"/>
      <sheetName val="Act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  <sheetName val="PG"/>
      <sheetName val="Previsión Incobrabl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  <sheetName val="VPP"/>
      <sheetName val="ELIM.RESULT."/>
    </sheetNames>
    <sheetDataSet>
      <sheetData sheetId="0">
        <row r="16">
          <cell r="G16">
            <v>1016799.6531134</v>
          </cell>
        </row>
      </sheetData>
      <sheetData sheetId="1">
        <row r="16">
          <cell r="G16">
            <v>1016799.6531134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1016799.6531134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178.5793</v>
          </cell>
        </row>
        <row r="2">
          <cell r="B2">
            <v>178.5793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s2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</threadedComment>
</ThreadedComment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4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2" Type="http://schemas.microsoft.com/office/2017/10/relationships/threadedComment" Target="../threadedComments/threadedComments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customProperty" Target="../customProperty1.bin" /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dimension ref="A1:AJ67"/>
  <sheetViews>
    <sheetView showGridLines="0" tabSelected="1" workbookViewId="0" topLeftCell="A1">
      <pane xSplit="2" ySplit="3" topLeftCell="Y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A1" sqref="A1"/>
    </sheetView>
  </sheetViews>
  <sheetFormatPr defaultColWidth="11.4542857142857" defaultRowHeight="12" customHeight="1"/>
  <cols>
    <col min="1" max="1" width="3.71428571428571" style="13" customWidth="1"/>
    <col min="2" max="2" width="27.7142857142857" style="15" customWidth="1"/>
    <col min="3" max="11" width="9.71428571428571" style="15" customWidth="1"/>
    <col min="12" max="12" width="9.71428571428571" style="16" customWidth="1"/>
    <col min="13" max="20" width="9.71428571428571" style="15" customWidth="1"/>
    <col min="21" max="16384" width="11.4285714285714" style="15"/>
  </cols>
  <sheetData>
    <row r="1" spans="1:2" ht="12" customHeight="1">
      <c r="A1" s="15"/>
      <c r="B1" s="14"/>
    </row>
    <row r="2" spans="2:36" ht="14.5" customHeight="1">
      <c r="B2" s="294" t="s">
        <v>235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7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311</v>
      </c>
      <c r="AJ2" s="36" t="s">
        <v>366</v>
      </c>
    </row>
    <row r="3" spans="2:36" ht="12" customHeight="1">
      <c r="B3" s="294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>
        <v>45536</v>
      </c>
      <c r="AJ3" s="38">
        <v>45627</v>
      </c>
    </row>
    <row r="4" spans="1:36" ht="12" customHeight="1">
      <c r="A4" s="17" t="s">
        <v>178</v>
      </c>
      <c r="B4" s="14" t="s">
        <v>0</v>
      </c>
      <c r="C4" s="18">
        <v>18983.010000000006</v>
      </c>
      <c r="D4" s="18">
        <v>18966</v>
      </c>
      <c r="E4" s="18">
        <v>18965.830000000005</v>
      </c>
      <c r="F4" s="18">
        <v>18944.88</v>
      </c>
      <c r="G4" s="18">
        <v>18944.540000000008</v>
      </c>
      <c r="H4" s="18">
        <v>18632.990000000005</v>
      </c>
      <c r="I4" s="18">
        <v>18637</v>
      </c>
      <c r="J4" s="18">
        <v>18648</v>
      </c>
      <c r="K4" s="18">
        <v>18636</v>
      </c>
      <c r="L4" s="19">
        <v>18636</v>
      </c>
      <c r="M4" s="18">
        <v>18637</v>
      </c>
      <c r="N4" s="20">
        <v>18637</v>
      </c>
      <c r="O4" s="20">
        <v>18637</v>
      </c>
      <c r="P4" s="20">
        <v>18655</v>
      </c>
      <c r="Q4" s="20">
        <v>18655</v>
      </c>
      <c r="R4" s="20">
        <v>18655</v>
      </c>
      <c r="S4" s="20">
        <v>18655</v>
      </c>
      <c r="T4" s="20">
        <v>18655</v>
      </c>
      <c r="U4" s="20">
        <v>19607.550000000003</v>
      </c>
      <c r="V4" s="20">
        <v>20045</v>
      </c>
      <c r="W4" s="20">
        <v>20070.950000000012</v>
      </c>
      <c r="X4" s="20">
        <v>19925</v>
      </c>
      <c r="Y4" s="20">
        <v>20507</v>
      </c>
      <c r="Z4" s="20">
        <v>20507</v>
      </c>
      <c r="AA4" s="20">
        <v>20507</v>
      </c>
      <c r="AB4" s="20">
        <v>20507</v>
      </c>
      <c r="AC4" s="20">
        <v>20507</v>
      </c>
      <c r="AD4" s="20">
        <v>20629</v>
      </c>
      <c r="AE4" s="20">
        <v>20629</v>
      </c>
      <c r="AF4" s="20">
        <v>20629</v>
      </c>
      <c r="AG4" s="20">
        <v>20732</v>
      </c>
      <c r="AH4" s="20">
        <v>20733</v>
      </c>
      <c r="AI4" s="20">
        <v>20705</v>
      </c>
      <c r="AJ4" s="20">
        <v>20726</v>
      </c>
    </row>
    <row r="5" spans="1:36" ht="12" customHeight="1">
      <c r="A5" s="17" t="s">
        <v>179</v>
      </c>
      <c r="B5" s="14" t="s">
        <v>180</v>
      </c>
      <c r="C5" s="18">
        <v>36743.62000000001</v>
      </c>
      <c r="D5" s="18">
        <v>36827.47</v>
      </c>
      <c r="E5" s="18">
        <v>36795.210000000014</v>
      </c>
      <c r="F5" s="18">
        <v>36795.25</v>
      </c>
      <c r="G5" s="18">
        <v>36795.210000000014</v>
      </c>
      <c r="H5" s="18">
        <v>36795.210000000014</v>
      </c>
      <c r="I5" s="18">
        <v>36795</v>
      </c>
      <c r="J5" s="18">
        <v>36796</v>
      </c>
      <c r="K5" s="18">
        <v>36796</v>
      </c>
      <c r="L5" s="19">
        <v>36796</v>
      </c>
      <c r="M5" s="18">
        <v>36797</v>
      </c>
      <c r="N5" s="20">
        <v>36802</v>
      </c>
      <c r="O5" s="20">
        <v>36802</v>
      </c>
      <c r="P5" s="20">
        <v>36760</v>
      </c>
      <c r="Q5" s="20">
        <v>36760</v>
      </c>
      <c r="R5" s="20">
        <v>36760</v>
      </c>
      <c r="S5" s="20">
        <v>36761</v>
      </c>
      <c r="T5" s="20">
        <v>36794</v>
      </c>
      <c r="U5" s="20">
        <v>36793.750000000007</v>
      </c>
      <c r="V5" s="20">
        <v>36796</v>
      </c>
      <c r="W5" s="20">
        <v>36797.360000000008</v>
      </c>
      <c r="X5" s="20">
        <v>36798</v>
      </c>
      <c r="Y5" s="20">
        <v>37162</v>
      </c>
      <c r="Z5" s="20">
        <v>37162</v>
      </c>
      <c r="AA5" s="20">
        <v>37163</v>
      </c>
      <c r="AB5" s="20">
        <v>37163</v>
      </c>
      <c r="AC5" s="20">
        <v>37163</v>
      </c>
      <c r="AD5" s="20">
        <v>37167</v>
      </c>
      <c r="AE5" s="20">
        <v>37167</v>
      </c>
      <c r="AF5" s="20">
        <v>37167</v>
      </c>
      <c r="AG5" s="20">
        <v>37167</v>
      </c>
      <c r="AH5" s="20">
        <v>37166</v>
      </c>
      <c r="AI5" s="20">
        <v>37167</v>
      </c>
      <c r="AJ5" s="20">
        <v>37250</v>
      </c>
    </row>
    <row r="6" spans="1:36" ht="12" customHeight="1">
      <c r="A6" s="17" t="s">
        <v>181</v>
      </c>
      <c r="B6" s="14" t="s">
        <v>1</v>
      </c>
      <c r="C6" s="18">
        <v>36360.14</v>
      </c>
      <c r="D6" s="18">
        <v>36039.50</v>
      </c>
      <c r="E6" s="18">
        <v>36060.60</v>
      </c>
      <c r="F6" s="18">
        <v>36063.100000000006</v>
      </c>
      <c r="G6" s="18">
        <v>36063</v>
      </c>
      <c r="H6" s="18">
        <v>36038.730000000003</v>
      </c>
      <c r="I6" s="18">
        <v>38363</v>
      </c>
      <c r="J6" s="18">
        <v>38422</v>
      </c>
      <c r="K6" s="18">
        <v>38033</v>
      </c>
      <c r="L6" s="19">
        <v>38032</v>
      </c>
      <c r="M6" s="18">
        <v>37954</v>
      </c>
      <c r="N6" s="20">
        <v>37958</v>
      </c>
      <c r="O6" s="20">
        <v>37958</v>
      </c>
      <c r="P6" s="20">
        <v>38330</v>
      </c>
      <c r="Q6" s="20">
        <v>38330</v>
      </c>
      <c r="R6" s="20">
        <v>38330</v>
      </c>
      <c r="S6" s="20">
        <v>38801</v>
      </c>
      <c r="T6" s="20">
        <v>38800</v>
      </c>
      <c r="U6" s="20">
        <v>40169.61</v>
      </c>
      <c r="V6" s="20">
        <v>39838</v>
      </c>
      <c r="W6" s="20">
        <v>40286</v>
      </c>
      <c r="X6" s="20">
        <v>40288</v>
      </c>
      <c r="Y6" s="20">
        <v>39944</v>
      </c>
      <c r="Z6" s="20">
        <v>39944</v>
      </c>
      <c r="AA6" s="20">
        <v>40254</v>
      </c>
      <c r="AB6" s="20">
        <v>40254</v>
      </c>
      <c r="AC6" s="20">
        <v>39457</v>
      </c>
      <c r="AD6" s="20">
        <v>39457</v>
      </c>
      <c r="AE6" s="20">
        <v>38368</v>
      </c>
      <c r="AF6" s="20">
        <v>38369</v>
      </c>
      <c r="AG6" s="20">
        <v>39696</v>
      </c>
      <c r="AH6" s="20">
        <v>39784</v>
      </c>
      <c r="AI6" s="20">
        <v>39559</v>
      </c>
      <c r="AJ6" s="20">
        <v>39851</v>
      </c>
    </row>
    <row r="7" spans="1:36" ht="12" customHeight="1">
      <c r="A7" s="17" t="s">
        <v>182</v>
      </c>
      <c r="B7" s="14" t="s">
        <v>2</v>
      </c>
      <c r="C7" s="18">
        <v>15809.630000000012</v>
      </c>
      <c r="D7" s="18">
        <v>15376.50</v>
      </c>
      <c r="E7" s="18">
        <v>15612.750000000005</v>
      </c>
      <c r="F7" s="18">
        <v>15612.769999999997</v>
      </c>
      <c r="G7" s="18">
        <v>15612.750000000005</v>
      </c>
      <c r="H7" s="18">
        <v>15721.210000000006</v>
      </c>
      <c r="I7" s="18">
        <v>15746</v>
      </c>
      <c r="J7" s="18">
        <v>15746</v>
      </c>
      <c r="K7" s="18">
        <v>15803</v>
      </c>
      <c r="L7" s="19">
        <v>15725</v>
      </c>
      <c r="M7" s="18">
        <v>15725</v>
      </c>
      <c r="N7" s="20">
        <v>15725</v>
      </c>
      <c r="O7" s="20">
        <v>15725</v>
      </c>
      <c r="P7" s="20">
        <v>15725</v>
      </c>
      <c r="Q7" s="20">
        <v>15725</v>
      </c>
      <c r="R7" s="20">
        <v>15725</v>
      </c>
      <c r="S7" s="20">
        <v>15725</v>
      </c>
      <c r="T7" s="20">
        <v>15812</v>
      </c>
      <c r="U7" s="20">
        <v>15811.560000000003</v>
      </c>
      <c r="V7" s="20">
        <v>15811</v>
      </c>
      <c r="W7" s="20">
        <v>15811.560000000005</v>
      </c>
      <c r="X7" s="20">
        <v>15812</v>
      </c>
      <c r="Y7" s="20">
        <v>15812</v>
      </c>
      <c r="Z7" s="20">
        <v>15812</v>
      </c>
      <c r="AA7" s="20">
        <v>15812</v>
      </c>
      <c r="AB7" s="20">
        <v>15812</v>
      </c>
      <c r="AC7" s="20">
        <v>15812</v>
      </c>
      <c r="AD7" s="20">
        <v>15839</v>
      </c>
      <c r="AE7" s="20">
        <v>15839</v>
      </c>
      <c r="AF7" s="20">
        <v>15842</v>
      </c>
      <c r="AG7" s="20">
        <v>15859</v>
      </c>
      <c r="AH7" s="20">
        <v>15859</v>
      </c>
      <c r="AI7" s="20">
        <v>15843</v>
      </c>
      <c r="AJ7" s="20">
        <v>15842</v>
      </c>
    </row>
    <row r="8" spans="1:36" ht="12" customHeight="1">
      <c r="A8" s="17" t="s">
        <v>183</v>
      </c>
      <c r="B8" s="14" t="s">
        <v>3</v>
      </c>
      <c r="C8" s="18">
        <v>11710.96</v>
      </c>
      <c r="D8" s="18">
        <v>11759.65</v>
      </c>
      <c r="E8" s="18">
        <v>11759.550000000001</v>
      </c>
      <c r="F8" s="18">
        <v>11759.589999999998</v>
      </c>
      <c r="G8" s="18">
        <v>11760.240000000002</v>
      </c>
      <c r="H8" s="18">
        <v>11503.270000000002</v>
      </c>
      <c r="I8" s="18">
        <v>11396</v>
      </c>
      <c r="J8" s="18">
        <v>11397</v>
      </c>
      <c r="K8" s="18">
        <v>11397</v>
      </c>
      <c r="L8" s="19">
        <v>11397</v>
      </c>
      <c r="M8" s="18">
        <v>11397</v>
      </c>
      <c r="N8" s="20">
        <v>11396</v>
      </c>
      <c r="O8" s="20">
        <v>11396</v>
      </c>
      <c r="P8" s="20">
        <v>11396</v>
      </c>
      <c r="Q8" s="20">
        <v>11396</v>
      </c>
      <c r="R8" s="20">
        <v>11396</v>
      </c>
      <c r="S8" s="20">
        <v>11396</v>
      </c>
      <c r="T8" s="20">
        <v>11396</v>
      </c>
      <c r="U8" s="20">
        <v>11396.11</v>
      </c>
      <c r="V8" s="20">
        <v>11396</v>
      </c>
      <c r="W8" s="20">
        <v>11396.11</v>
      </c>
      <c r="X8" s="20">
        <v>11396</v>
      </c>
      <c r="Y8" s="20">
        <v>11396</v>
      </c>
      <c r="Z8" s="20">
        <v>11664</v>
      </c>
      <c r="AA8" s="20">
        <v>11664</v>
      </c>
      <c r="AB8" s="20">
        <v>11664</v>
      </c>
      <c r="AC8" s="20">
        <v>11664</v>
      </c>
      <c r="AD8" s="20">
        <v>11396</v>
      </c>
      <c r="AE8" s="20">
        <v>11396</v>
      </c>
      <c r="AF8" s="20">
        <v>11396</v>
      </c>
      <c r="AG8" s="20">
        <v>11396</v>
      </c>
      <c r="AH8" s="20">
        <v>11395</v>
      </c>
      <c r="AI8" s="20">
        <v>11472</v>
      </c>
      <c r="AJ8" s="20">
        <v>11472</v>
      </c>
    </row>
    <row r="9" spans="1:36" ht="12" customHeight="1">
      <c r="A9" s="17" t="s">
        <v>184</v>
      </c>
      <c r="B9" s="14" t="s">
        <v>185</v>
      </c>
      <c r="C9" s="18">
        <v>13857.249999999998</v>
      </c>
      <c r="D9" s="18">
        <v>14351.77</v>
      </c>
      <c r="E9" s="18">
        <v>13401.89</v>
      </c>
      <c r="F9" s="18">
        <v>13697.029999999999</v>
      </c>
      <c r="G9" s="18">
        <v>13697.029999999999</v>
      </c>
      <c r="H9" s="18">
        <v>13734.769999999999</v>
      </c>
      <c r="I9" s="18">
        <v>13735</v>
      </c>
      <c r="J9" s="18">
        <v>13735</v>
      </c>
      <c r="K9" s="18">
        <v>13735</v>
      </c>
      <c r="L9" s="19">
        <v>0</v>
      </c>
      <c r="M9" s="18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56" t="s">
        <v>4</v>
      </c>
    </row>
    <row r="10" spans="1:36" ht="12" customHeight="1">
      <c r="A10" s="17" t="s">
        <v>186</v>
      </c>
      <c r="B10" s="14" t="s">
        <v>187</v>
      </c>
      <c r="C10" s="18">
        <v>49735.66</v>
      </c>
      <c r="D10" s="18">
        <v>49846.87</v>
      </c>
      <c r="E10" s="18">
        <v>49476.050000000017</v>
      </c>
      <c r="F10" s="18">
        <v>49499.049999999996</v>
      </c>
      <c r="G10" s="18">
        <v>49498.910000000018</v>
      </c>
      <c r="H10" s="18">
        <v>49406.920000000013</v>
      </c>
      <c r="I10" s="18">
        <v>49407</v>
      </c>
      <c r="J10" s="18">
        <v>49407</v>
      </c>
      <c r="K10" s="18">
        <v>49407</v>
      </c>
      <c r="L10" s="19">
        <v>49407</v>
      </c>
      <c r="M10" s="18">
        <v>49407</v>
      </c>
      <c r="N10" s="20">
        <v>48827</v>
      </c>
      <c r="O10" s="20">
        <v>48807</v>
      </c>
      <c r="P10" s="20">
        <v>48805</v>
      </c>
      <c r="Q10" s="20">
        <v>48805</v>
      </c>
      <c r="R10" s="20">
        <v>48805</v>
      </c>
      <c r="S10" s="20">
        <v>48805</v>
      </c>
      <c r="T10" s="20">
        <v>48805</v>
      </c>
      <c r="U10" s="20">
        <v>48427.13</v>
      </c>
      <c r="V10" s="20">
        <v>47494</v>
      </c>
      <c r="W10" s="20">
        <v>47366.030000000028</v>
      </c>
      <c r="X10" s="20">
        <v>46993</v>
      </c>
      <c r="Y10" s="20">
        <v>47243</v>
      </c>
      <c r="Z10" s="20">
        <v>47296</v>
      </c>
      <c r="AA10" s="20">
        <v>47296</v>
      </c>
      <c r="AB10" s="20">
        <v>47296</v>
      </c>
      <c r="AC10" s="20">
        <v>47811</v>
      </c>
      <c r="AD10" s="20">
        <v>47811</v>
      </c>
      <c r="AE10" s="20">
        <v>47811</v>
      </c>
      <c r="AF10" s="20">
        <v>47903</v>
      </c>
      <c r="AG10" s="20">
        <v>47428</v>
      </c>
      <c r="AH10" s="20">
        <v>48018</v>
      </c>
      <c r="AI10" s="20">
        <v>48019</v>
      </c>
      <c r="AJ10" s="20">
        <v>48010</v>
      </c>
    </row>
    <row r="11" spans="1:36" ht="12" customHeight="1">
      <c r="A11" s="17" t="s">
        <v>188</v>
      </c>
      <c r="B11" s="14" t="s">
        <v>5</v>
      </c>
      <c r="C11" s="21">
        <v>13991.06</v>
      </c>
      <c r="D11" s="21">
        <v>13991.06</v>
      </c>
      <c r="E11" s="21">
        <v>15170.839999999998</v>
      </c>
      <c r="F11" s="21">
        <v>13993.36</v>
      </c>
      <c r="G11" s="21">
        <v>15227.44</v>
      </c>
      <c r="H11" s="21">
        <v>15213.799999999997</v>
      </c>
      <c r="I11" s="21">
        <v>15214</v>
      </c>
      <c r="J11" s="18">
        <v>15214</v>
      </c>
      <c r="K11" s="18">
        <v>15211</v>
      </c>
      <c r="L11" s="19">
        <v>15213</v>
      </c>
      <c r="M11" s="18">
        <v>15190</v>
      </c>
      <c r="N11" s="20">
        <v>15158</v>
      </c>
      <c r="O11" s="20">
        <v>15156</v>
      </c>
      <c r="P11" s="20">
        <v>15156</v>
      </c>
      <c r="Q11" s="20">
        <v>15156</v>
      </c>
      <c r="R11" s="20">
        <v>15156</v>
      </c>
      <c r="S11" s="20">
        <v>15156</v>
      </c>
      <c r="T11" s="20">
        <v>15156</v>
      </c>
      <c r="U11" s="20">
        <v>15158.04</v>
      </c>
      <c r="V11" s="20">
        <v>15158</v>
      </c>
      <c r="W11" s="20">
        <v>15925</v>
      </c>
      <c r="X11" s="20">
        <v>16077</v>
      </c>
      <c r="Y11" s="20">
        <v>16077</v>
      </c>
      <c r="Z11" s="20">
        <v>15734</v>
      </c>
      <c r="AA11" s="20">
        <v>15734</v>
      </c>
      <c r="AB11" s="20">
        <v>15734</v>
      </c>
      <c r="AC11" s="20">
        <v>15673</v>
      </c>
      <c r="AD11" s="20">
        <v>15673</v>
      </c>
      <c r="AE11" s="20">
        <v>15673</v>
      </c>
      <c r="AF11" s="20">
        <v>15673</v>
      </c>
      <c r="AG11" s="20">
        <v>15673</v>
      </c>
      <c r="AH11" s="20">
        <v>15675</v>
      </c>
      <c r="AI11" s="20">
        <v>15673</v>
      </c>
      <c r="AJ11" s="20">
        <v>15673</v>
      </c>
    </row>
    <row r="12" spans="1:36" ht="12" customHeight="1">
      <c r="A12" s="17" t="s">
        <v>189</v>
      </c>
      <c r="B12" s="14" t="s">
        <v>6</v>
      </c>
      <c r="C12" s="18">
        <v>12255.61</v>
      </c>
      <c r="D12" s="18">
        <v>14508.20</v>
      </c>
      <c r="E12" s="18">
        <v>14531.999999999998</v>
      </c>
      <c r="F12" s="18">
        <v>14691.979999999996</v>
      </c>
      <c r="G12" s="18">
        <v>14346.149999999996</v>
      </c>
      <c r="H12" s="18">
        <v>14325.039999999997</v>
      </c>
      <c r="I12" s="18">
        <v>14169</v>
      </c>
      <c r="J12" s="18">
        <v>14169</v>
      </c>
      <c r="K12" s="18">
        <v>14169</v>
      </c>
      <c r="L12" s="19">
        <v>14169</v>
      </c>
      <c r="M12" s="18">
        <v>14179</v>
      </c>
      <c r="N12" s="20">
        <v>14335</v>
      </c>
      <c r="O12" s="20">
        <v>14335</v>
      </c>
      <c r="P12" s="20">
        <v>14335</v>
      </c>
      <c r="Q12" s="20">
        <v>14335</v>
      </c>
      <c r="R12" s="20">
        <v>14335</v>
      </c>
      <c r="S12" s="20">
        <v>14335</v>
      </c>
      <c r="T12" s="20">
        <v>14335</v>
      </c>
      <c r="U12" s="20">
        <v>14335.169999999998</v>
      </c>
      <c r="V12" s="20">
        <v>14335</v>
      </c>
      <c r="W12" s="20">
        <v>14335.169999999998</v>
      </c>
      <c r="X12" s="20">
        <v>14335</v>
      </c>
      <c r="Y12" s="20">
        <v>14457</v>
      </c>
      <c r="Z12" s="20">
        <v>14457</v>
      </c>
      <c r="AA12" s="20">
        <v>14457</v>
      </c>
      <c r="AB12" s="20">
        <v>14457</v>
      </c>
      <c r="AC12" s="20">
        <v>14457</v>
      </c>
      <c r="AD12" s="20">
        <v>14458</v>
      </c>
      <c r="AE12" s="20">
        <v>14458</v>
      </c>
      <c r="AF12" s="20">
        <v>14458</v>
      </c>
      <c r="AG12" s="20">
        <v>14507</v>
      </c>
      <c r="AH12" s="20">
        <v>14508</v>
      </c>
      <c r="AI12" s="20">
        <v>14663</v>
      </c>
      <c r="AJ12" s="20">
        <v>14502</v>
      </c>
    </row>
    <row r="13" spans="1:36" ht="12" customHeight="1">
      <c r="A13" s="17"/>
      <c r="B13" s="14" t="s">
        <v>365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8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>
        <v>33700</v>
      </c>
    </row>
    <row r="14" spans="1:36" ht="12" customHeight="1">
      <c r="A14" s="17" t="s">
        <v>190</v>
      </c>
      <c r="B14" s="14" t="s">
        <v>191</v>
      </c>
      <c r="C14" s="18">
        <v>19039.929999999997</v>
      </c>
      <c r="D14" s="18">
        <v>19038.43</v>
      </c>
      <c r="E14" s="18">
        <v>19038.849999999999</v>
      </c>
      <c r="F14" s="18">
        <v>19058.849999999999</v>
      </c>
      <c r="G14" s="18">
        <v>19058.849999999999</v>
      </c>
      <c r="H14" s="18">
        <v>19058.849999999999</v>
      </c>
      <c r="I14" s="18">
        <v>19059</v>
      </c>
      <c r="J14" s="18">
        <v>19063</v>
      </c>
      <c r="K14" s="18">
        <v>19045</v>
      </c>
      <c r="L14" s="19">
        <v>19045</v>
      </c>
      <c r="M14" s="18">
        <v>19526</v>
      </c>
      <c r="N14" s="20">
        <v>19311</v>
      </c>
      <c r="O14" s="20">
        <v>19311</v>
      </c>
      <c r="P14" s="20">
        <v>19311</v>
      </c>
      <c r="Q14" s="20">
        <v>19313</v>
      </c>
      <c r="R14" s="20">
        <v>19313</v>
      </c>
      <c r="S14" s="20">
        <v>19313</v>
      </c>
      <c r="T14" s="20">
        <v>19313</v>
      </c>
      <c r="U14" s="20">
        <v>19313.310000000001</v>
      </c>
      <c r="V14" s="20">
        <v>19314</v>
      </c>
      <c r="W14" s="20">
        <v>19388</v>
      </c>
      <c r="X14" s="20">
        <v>19388</v>
      </c>
      <c r="Y14" s="20">
        <v>19388</v>
      </c>
      <c r="Z14" s="20">
        <v>19388</v>
      </c>
      <c r="AA14" s="20">
        <v>19388</v>
      </c>
      <c r="AB14" s="20">
        <v>19388</v>
      </c>
      <c r="AC14" s="20">
        <v>19381</v>
      </c>
      <c r="AD14" s="20">
        <v>19427</v>
      </c>
      <c r="AE14" s="20">
        <v>19427</v>
      </c>
      <c r="AF14" s="20">
        <v>19427</v>
      </c>
      <c r="AG14" s="20">
        <v>19427</v>
      </c>
      <c r="AH14" s="20">
        <v>19427</v>
      </c>
      <c r="AI14" s="20">
        <v>19428</v>
      </c>
      <c r="AJ14" s="20">
        <v>19428</v>
      </c>
    </row>
    <row r="15" spans="1:36" ht="12" customHeight="1">
      <c r="A15" s="17" t="s">
        <v>192</v>
      </c>
      <c r="B15" s="14" t="s">
        <v>193</v>
      </c>
      <c r="C15" s="18">
        <v>29213.429999999993</v>
      </c>
      <c r="D15" s="18">
        <v>29515</v>
      </c>
      <c r="E15" s="18">
        <v>31797.649999999991</v>
      </c>
      <c r="F15" s="18">
        <v>31807.93</v>
      </c>
      <c r="G15" s="18">
        <v>29943.309999999994</v>
      </c>
      <c r="H15" s="18">
        <v>31506.639999999985</v>
      </c>
      <c r="I15" s="18">
        <v>32207</v>
      </c>
      <c r="J15" s="18">
        <v>33358</v>
      </c>
      <c r="K15" s="18">
        <v>33358</v>
      </c>
      <c r="L15" s="19">
        <v>33358</v>
      </c>
      <c r="M15" s="18">
        <v>33534</v>
      </c>
      <c r="N15" s="20">
        <v>33534</v>
      </c>
      <c r="O15" s="20">
        <v>33681</v>
      </c>
      <c r="P15" s="20">
        <v>33681</v>
      </c>
      <c r="Q15" s="20">
        <v>33681</v>
      </c>
      <c r="R15" s="20">
        <v>33681</v>
      </c>
      <c r="S15" s="20">
        <v>33682</v>
      </c>
      <c r="T15" s="20">
        <v>33682</v>
      </c>
      <c r="U15" s="20">
        <v>33974.929999999993</v>
      </c>
      <c r="V15" s="20">
        <v>33731</v>
      </c>
      <c r="W15" s="20">
        <v>33731.049999999996</v>
      </c>
      <c r="X15" s="20">
        <v>33732</v>
      </c>
      <c r="Y15" s="20">
        <v>33959</v>
      </c>
      <c r="Z15" s="20">
        <v>33957</v>
      </c>
      <c r="AA15" s="20">
        <v>34858</v>
      </c>
      <c r="AB15" s="20">
        <v>34858</v>
      </c>
      <c r="AC15" s="20">
        <v>34858</v>
      </c>
      <c r="AD15" s="20">
        <v>34859</v>
      </c>
      <c r="AE15" s="20">
        <v>34859</v>
      </c>
      <c r="AF15" s="20">
        <v>34859</v>
      </c>
      <c r="AG15" s="20">
        <v>34859</v>
      </c>
      <c r="AH15" s="20">
        <v>34858</v>
      </c>
      <c r="AI15" s="20">
        <v>34992</v>
      </c>
      <c r="AJ15" s="20">
        <v>35080</v>
      </c>
    </row>
    <row r="16" spans="1:36" ht="12" customHeight="1">
      <c r="A16" s="17" t="s">
        <v>194</v>
      </c>
      <c r="B16" s="14" t="s">
        <v>195</v>
      </c>
      <c r="C16" s="18">
        <v>41975.30</v>
      </c>
      <c r="D16" s="18">
        <v>42146</v>
      </c>
      <c r="E16" s="18">
        <v>42715.94</v>
      </c>
      <c r="F16" s="18">
        <v>42867.12</v>
      </c>
      <c r="G16" s="18">
        <v>42867.920000000006</v>
      </c>
      <c r="H16" s="18">
        <v>42867.080000000009</v>
      </c>
      <c r="I16" s="18">
        <v>42867</v>
      </c>
      <c r="J16" s="18">
        <v>42867</v>
      </c>
      <c r="K16" s="18">
        <v>42867</v>
      </c>
      <c r="L16" s="19">
        <v>42867</v>
      </c>
      <c r="M16" s="18">
        <v>42749</v>
      </c>
      <c r="N16" s="20">
        <v>42876</v>
      </c>
      <c r="O16" s="20">
        <v>42876</v>
      </c>
      <c r="P16" s="20">
        <v>43065</v>
      </c>
      <c r="Q16" s="20">
        <v>42893</v>
      </c>
      <c r="R16" s="20">
        <v>43313</v>
      </c>
      <c r="S16" s="20">
        <v>43123</v>
      </c>
      <c r="T16" s="20">
        <v>43123</v>
      </c>
      <c r="U16" s="20">
        <v>43312.080000000009</v>
      </c>
      <c r="V16" s="20">
        <v>43312</v>
      </c>
      <c r="W16" s="20">
        <v>42947.159999999996</v>
      </c>
      <c r="X16" s="20">
        <v>42947</v>
      </c>
      <c r="Y16" s="20">
        <v>42149</v>
      </c>
      <c r="Z16" s="20">
        <v>42149</v>
      </c>
      <c r="AA16" s="20">
        <v>41511</v>
      </c>
      <c r="AB16" s="20">
        <v>41511</v>
      </c>
      <c r="AC16" s="20">
        <v>41511</v>
      </c>
      <c r="AD16" s="20">
        <v>41511</v>
      </c>
      <c r="AE16" s="20">
        <v>41511</v>
      </c>
      <c r="AF16" s="20">
        <v>41511</v>
      </c>
      <c r="AG16" s="20">
        <v>41511</v>
      </c>
      <c r="AH16" s="20">
        <v>41511</v>
      </c>
      <c r="AI16" s="20">
        <v>41511</v>
      </c>
      <c r="AJ16" s="20">
        <v>41511</v>
      </c>
    </row>
    <row r="17" spans="1:36" ht="12" customHeight="1">
      <c r="A17" s="17" t="s">
        <v>196</v>
      </c>
      <c r="B17" s="14" t="s">
        <v>197</v>
      </c>
      <c r="C17" s="18">
        <v>15581.689999999999</v>
      </c>
      <c r="D17" s="18">
        <v>15298.95</v>
      </c>
      <c r="E17" s="18">
        <v>15442.54</v>
      </c>
      <c r="F17" s="18">
        <v>15444.849999999999</v>
      </c>
      <c r="G17" s="18">
        <v>15445.830000000002</v>
      </c>
      <c r="H17" s="18">
        <v>15317.300000000003</v>
      </c>
      <c r="I17" s="18">
        <v>15439</v>
      </c>
      <c r="J17" s="18">
        <v>15276</v>
      </c>
      <c r="K17" s="18">
        <v>15276</v>
      </c>
      <c r="L17" s="19">
        <v>15278</v>
      </c>
      <c r="M17" s="18">
        <v>15483</v>
      </c>
      <c r="N17" s="20">
        <v>15361</v>
      </c>
      <c r="O17" s="20">
        <v>15361</v>
      </c>
      <c r="P17" s="20">
        <v>15361</v>
      </c>
      <c r="Q17" s="20">
        <v>15361</v>
      </c>
      <c r="R17" s="20">
        <v>15361</v>
      </c>
      <c r="S17" s="20">
        <v>15361</v>
      </c>
      <c r="T17" s="20">
        <v>15357</v>
      </c>
      <c r="U17" s="20">
        <v>15361.39</v>
      </c>
      <c r="V17" s="20">
        <v>15361</v>
      </c>
      <c r="W17" s="20">
        <v>15360.20</v>
      </c>
      <c r="X17" s="20">
        <v>15360</v>
      </c>
      <c r="Y17" s="20">
        <v>15368</v>
      </c>
      <c r="Z17" s="20">
        <v>15368</v>
      </c>
      <c r="AA17" s="20">
        <v>15368</v>
      </c>
      <c r="AB17" s="20">
        <v>15368</v>
      </c>
      <c r="AC17" s="20">
        <v>15368</v>
      </c>
      <c r="AD17" s="20">
        <v>15368</v>
      </c>
      <c r="AE17" s="20">
        <v>15368</v>
      </c>
      <c r="AF17" s="20">
        <v>15368</v>
      </c>
      <c r="AG17" s="20">
        <v>15368</v>
      </c>
      <c r="AH17" s="20">
        <v>15368</v>
      </c>
      <c r="AI17" s="20">
        <v>15604</v>
      </c>
      <c r="AJ17" s="20">
        <v>15604</v>
      </c>
    </row>
    <row r="18" spans="1:36" ht="12" customHeight="1">
      <c r="A18" s="17" t="s">
        <v>198</v>
      </c>
      <c r="B18" s="14" t="s">
        <v>159</v>
      </c>
      <c r="C18" s="18">
        <v>9884.760000000002</v>
      </c>
      <c r="D18" s="18">
        <v>9841.11</v>
      </c>
      <c r="E18" s="18">
        <v>9841.1100000000024</v>
      </c>
      <c r="F18" s="18">
        <v>10054.320000000002</v>
      </c>
      <c r="G18" s="18">
        <v>10053.230000000003</v>
      </c>
      <c r="H18" s="18">
        <v>10530.350000000002</v>
      </c>
      <c r="I18" s="18">
        <v>10530</v>
      </c>
      <c r="J18" s="18">
        <v>10530</v>
      </c>
      <c r="K18" s="18">
        <v>10530</v>
      </c>
      <c r="L18" s="19">
        <v>10530</v>
      </c>
      <c r="M18" s="18">
        <v>10530</v>
      </c>
      <c r="N18" s="20">
        <v>10530</v>
      </c>
      <c r="O18" s="20">
        <v>10530</v>
      </c>
      <c r="P18" s="20">
        <v>10530</v>
      </c>
      <c r="Q18" s="20">
        <v>10530</v>
      </c>
      <c r="R18" s="20">
        <v>10530</v>
      </c>
      <c r="S18" s="20">
        <v>10530</v>
      </c>
      <c r="T18" s="20">
        <v>10530</v>
      </c>
      <c r="U18" s="20">
        <v>10530.349999999999</v>
      </c>
      <c r="V18" s="20">
        <v>10530</v>
      </c>
      <c r="W18" s="20">
        <v>10530.350000000002</v>
      </c>
      <c r="X18" s="20">
        <v>10531</v>
      </c>
      <c r="Y18" s="20">
        <v>10531</v>
      </c>
      <c r="Z18" s="20">
        <v>10531</v>
      </c>
      <c r="AA18" s="20">
        <v>10531</v>
      </c>
      <c r="AB18" s="20">
        <v>10531</v>
      </c>
      <c r="AC18" s="20">
        <v>10531</v>
      </c>
      <c r="AD18" s="20">
        <v>10531</v>
      </c>
      <c r="AE18" s="20">
        <v>10531</v>
      </c>
      <c r="AF18" s="20">
        <v>10541</v>
      </c>
      <c r="AG18" s="20">
        <v>10541</v>
      </c>
      <c r="AH18" s="20">
        <v>10542</v>
      </c>
      <c r="AI18" s="20">
        <v>10544</v>
      </c>
      <c r="AJ18" s="20">
        <v>10544</v>
      </c>
    </row>
    <row r="19" spans="1:36" ht="12" customHeight="1">
      <c r="A19" s="17" t="s">
        <v>199</v>
      </c>
      <c r="B19" s="14" t="s">
        <v>7</v>
      </c>
      <c r="C19" s="18">
        <v>9889.58</v>
      </c>
      <c r="D19" s="18">
        <v>9889.57</v>
      </c>
      <c r="E19" s="18">
        <v>9779.7499999999982</v>
      </c>
      <c r="F19" s="18">
        <v>9765.9500000000025</v>
      </c>
      <c r="G19" s="18">
        <v>9766.1399999999976</v>
      </c>
      <c r="H19" s="18">
        <v>9459.3700000000008</v>
      </c>
      <c r="I19" s="18">
        <v>9459</v>
      </c>
      <c r="J19" s="18">
        <v>9397</v>
      </c>
      <c r="K19" s="18">
        <v>11666</v>
      </c>
      <c r="L19" s="19">
        <v>11666</v>
      </c>
      <c r="M19" s="18">
        <v>11666</v>
      </c>
      <c r="N19" s="20">
        <v>11700</v>
      </c>
      <c r="O19" s="20">
        <v>11702</v>
      </c>
      <c r="P19" s="20">
        <v>11702</v>
      </c>
      <c r="Q19" s="20">
        <v>11702</v>
      </c>
      <c r="R19" s="20">
        <v>11702</v>
      </c>
      <c r="S19" s="20">
        <v>11702</v>
      </c>
      <c r="T19" s="20">
        <v>11702</v>
      </c>
      <c r="U19" s="20">
        <v>11702.320000000003</v>
      </c>
      <c r="V19" s="20">
        <v>11705</v>
      </c>
      <c r="W19" s="20">
        <v>11697.259999999997</v>
      </c>
      <c r="X19" s="20">
        <v>11697</v>
      </c>
      <c r="Y19" s="20">
        <v>11697</v>
      </c>
      <c r="Z19" s="20">
        <v>11697</v>
      </c>
      <c r="AA19" s="20">
        <v>11697</v>
      </c>
      <c r="AB19" s="20">
        <v>11697</v>
      </c>
      <c r="AC19" s="20">
        <v>11700</v>
      </c>
      <c r="AD19" s="20">
        <v>11700</v>
      </c>
      <c r="AE19" s="20">
        <v>11700</v>
      </c>
      <c r="AF19" s="20">
        <v>11702</v>
      </c>
      <c r="AG19" s="20">
        <v>11702</v>
      </c>
      <c r="AH19" s="20">
        <v>11701</v>
      </c>
      <c r="AI19" s="20">
        <v>11704</v>
      </c>
      <c r="AJ19" s="20">
        <v>11704</v>
      </c>
    </row>
    <row r="20" spans="1:36" ht="12" customHeight="1">
      <c r="A20" s="17" t="s">
        <v>200</v>
      </c>
      <c r="B20" s="14" t="s">
        <v>201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9" t="s">
        <v>4</v>
      </c>
      <c r="Z20" s="49" t="s">
        <v>4</v>
      </c>
      <c r="AA20" s="49" t="s">
        <v>4</v>
      </c>
      <c r="AB20" s="49" t="s">
        <v>4</v>
      </c>
      <c r="AC20" s="50" t="s">
        <v>4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55" t="s">
        <v>4</v>
      </c>
    </row>
    <row r="21" spans="2:36" ht="12" customHeight="1">
      <c r="B21" s="22" t="s">
        <v>8</v>
      </c>
      <c r="C21" s="23">
        <f t="shared" si="0" ref="C21:AJ21">+SUM(C4:C20)</f>
        <v>335031.63</v>
      </c>
      <c r="D21" s="23">
        <f t="shared" si="0"/>
        <v>337396.07999999996</v>
      </c>
      <c r="E21" s="23">
        <f t="shared" si="0"/>
        <v>340390.56</v>
      </c>
      <c r="F21" s="23">
        <f t="shared" si="0"/>
        <v>340056.02999999997</v>
      </c>
      <c r="G21" s="23">
        <f t="shared" si="0"/>
        <v>339080.55000000005</v>
      </c>
      <c r="H21" s="23">
        <f t="shared" si="0"/>
        <v>340111.52999999997</v>
      </c>
      <c r="I21" s="23">
        <f t="shared" si="0"/>
        <v>343023</v>
      </c>
      <c r="J21" s="23">
        <f t="shared" si="0"/>
        <v>344025</v>
      </c>
      <c r="K21" s="23">
        <f t="shared" si="0"/>
        <v>345929</v>
      </c>
      <c r="L21" s="24">
        <f t="shared" si="0"/>
        <v>332119</v>
      </c>
      <c r="M21" s="23">
        <f t="shared" si="0"/>
        <v>332774</v>
      </c>
      <c r="N21" s="23">
        <f t="shared" si="0"/>
        <v>332150</v>
      </c>
      <c r="O21" s="23">
        <f t="shared" si="0"/>
        <v>332277</v>
      </c>
      <c r="P21" s="23">
        <f t="shared" si="0"/>
        <v>332812</v>
      </c>
      <c r="Q21" s="23">
        <f t="shared" si="0"/>
        <v>332642</v>
      </c>
      <c r="R21" s="23">
        <f t="shared" si="0"/>
        <v>333062</v>
      </c>
      <c r="S21" s="23">
        <f t="shared" si="0"/>
        <v>333345</v>
      </c>
      <c r="T21" s="23">
        <f t="shared" si="0"/>
        <v>333460</v>
      </c>
      <c r="U21" s="23">
        <f t="shared" si="0"/>
        <v>335893.30</v>
      </c>
      <c r="V21" s="23">
        <f t="shared" si="0"/>
        <v>334826</v>
      </c>
      <c r="W21" s="23">
        <f t="shared" si="0"/>
        <v>335642.20</v>
      </c>
      <c r="X21" s="23">
        <f t="shared" si="0"/>
        <v>335279</v>
      </c>
      <c r="Y21" s="23">
        <f t="shared" si="0"/>
        <v>335690</v>
      </c>
      <c r="Z21" s="23">
        <f t="shared" si="0"/>
        <v>335666</v>
      </c>
      <c r="AA21" s="23">
        <f t="shared" si="0"/>
        <v>336240</v>
      </c>
      <c r="AB21" s="23">
        <f t="shared" si="0"/>
        <v>336240</v>
      </c>
      <c r="AC21" s="23">
        <f t="shared" si="0"/>
        <v>335893</v>
      </c>
      <c r="AD21" s="23">
        <f t="shared" si="0"/>
        <v>335826</v>
      </c>
      <c r="AE21" s="23">
        <f t="shared" si="0"/>
        <v>334737</v>
      </c>
      <c r="AF21" s="23">
        <f t="shared" si="0"/>
        <v>334845</v>
      </c>
      <c r="AG21" s="23">
        <f t="shared" si="0"/>
        <v>335866</v>
      </c>
      <c r="AH21" s="23">
        <f t="shared" si="0"/>
        <v>336545</v>
      </c>
      <c r="AI21" s="23">
        <f t="shared" si="0"/>
        <v>336884</v>
      </c>
      <c r="AJ21" s="23">
        <f t="shared" si="0"/>
        <v>370897</v>
      </c>
    </row>
    <row r="22" spans="3:3" ht="12" customHeight="1">
      <c r="C22" s="25"/>
    </row>
    <row r="23" spans="2:36" ht="12" customHeight="1">
      <c r="B23" s="294" t="s">
        <v>236</v>
      </c>
      <c r="C23" s="36" t="str">
        <f t="shared" si="1" ref="C23:AI23">+C$2</f>
        <v>IQ 17</v>
      </c>
      <c r="D23" s="36" t="str">
        <f t="shared" si="1"/>
        <v>IIQ 17</v>
      </c>
      <c r="E23" s="36" t="str">
        <f t="shared" si="1"/>
        <v>IIIQ 17</v>
      </c>
      <c r="F23" s="36" t="str">
        <f t="shared" si="1"/>
        <v>IVQ 17</v>
      </c>
      <c r="G23" s="36" t="str">
        <f t="shared" si="1"/>
        <v>IQ 18</v>
      </c>
      <c r="H23" s="36" t="str">
        <f t="shared" si="1"/>
        <v>IIQ 18</v>
      </c>
      <c r="I23" s="36" t="str">
        <f t="shared" si="1"/>
        <v>IIIQ 18</v>
      </c>
      <c r="J23" s="36" t="str">
        <f t="shared" si="1"/>
        <v>IVQ 18</v>
      </c>
      <c r="K23" s="36" t="str">
        <f t="shared" si="1"/>
        <v>IQ 19</v>
      </c>
      <c r="L23" s="36" t="str">
        <f t="shared" si="1"/>
        <v>IIQ 19</v>
      </c>
      <c r="M23" s="36" t="str">
        <f t="shared" si="1"/>
        <v>IIIQ 19</v>
      </c>
      <c r="N23" s="36" t="str">
        <f t="shared" si="1"/>
        <v>IVQ 19</v>
      </c>
      <c r="O23" s="36" t="str">
        <f t="shared" si="1"/>
        <v>IQ 20</v>
      </c>
      <c r="P23" s="36" t="str">
        <f t="shared" si="1"/>
        <v>IIQ 20</v>
      </c>
      <c r="Q23" s="36" t="str">
        <f t="shared" si="1"/>
        <v>IIIQ 20</v>
      </c>
      <c r="R23" s="36" t="str">
        <f t="shared" si="1"/>
        <v>IVQ 20</v>
      </c>
      <c r="S23" s="36" t="str">
        <f t="shared" si="1"/>
        <v>IQ 21</v>
      </c>
      <c r="T23" s="36" t="str">
        <f t="shared" si="1"/>
        <v>IIQ 21</v>
      </c>
      <c r="U23" s="36" t="str">
        <f t="shared" si="1"/>
        <v>IIIQ 21</v>
      </c>
      <c r="V23" s="36" t="str">
        <f t="shared" si="1"/>
        <v>IVQ 21</v>
      </c>
      <c r="W23" s="36" t="str">
        <f t="shared" si="1"/>
        <v>IQ 22</v>
      </c>
      <c r="X23" s="36" t="str">
        <f t="shared" si="1"/>
        <v>IIQ 22</v>
      </c>
      <c r="Y23" s="36" t="str">
        <f t="shared" si="1"/>
        <v>IIIQ 22</v>
      </c>
      <c r="Z23" s="36" t="str">
        <f t="shared" si="1"/>
        <v>IVQ 22</v>
      </c>
      <c r="AA23" s="36" t="str">
        <f t="shared" si="1"/>
        <v>IQ 23</v>
      </c>
      <c r="AB23" s="36" t="str">
        <f t="shared" si="1"/>
        <v>IIQ 23</v>
      </c>
      <c r="AC23" s="36" t="str">
        <f t="shared" si="1"/>
        <v>IIIQ 23</v>
      </c>
      <c r="AD23" s="36" t="str">
        <f t="shared" si="1"/>
        <v>IVQ 23</v>
      </c>
      <c r="AE23" s="36" t="str">
        <f t="shared" si="1"/>
        <v>IQ 24</v>
      </c>
      <c r="AF23" s="36" t="str">
        <f t="shared" si="1"/>
        <v>IIQ 24</v>
      </c>
      <c r="AG23" s="36" t="str">
        <f t="shared" si="1"/>
        <v>IIIQ 24</v>
      </c>
      <c r="AH23" s="36" t="str">
        <f t="shared" si="1"/>
        <v>IVQ 24</v>
      </c>
      <c r="AI23" s="36" t="str">
        <f t="shared" si="1"/>
        <v>IQ 25</v>
      </c>
      <c r="AJ23" s="36" t="s">
        <v>366</v>
      </c>
    </row>
    <row r="24" spans="2:36" ht="12" customHeight="1">
      <c r="B24" s="294"/>
      <c r="C24" s="38">
        <f t="shared" si="2" ref="C24:AI24">+C$3</f>
        <v>42614</v>
      </c>
      <c r="D24" s="38">
        <f t="shared" si="2"/>
        <v>42705</v>
      </c>
      <c r="E24" s="38">
        <f t="shared" si="2"/>
        <v>42795</v>
      </c>
      <c r="F24" s="38">
        <f t="shared" si="2"/>
        <v>42887</v>
      </c>
      <c r="G24" s="38">
        <f t="shared" si="2"/>
        <v>42979</v>
      </c>
      <c r="H24" s="38">
        <f t="shared" si="2"/>
        <v>43070</v>
      </c>
      <c r="I24" s="38">
        <f t="shared" si="2"/>
        <v>43160</v>
      </c>
      <c r="J24" s="38">
        <f t="shared" si="2"/>
        <v>43252</v>
      </c>
      <c r="K24" s="38">
        <f t="shared" si="2"/>
        <v>43344</v>
      </c>
      <c r="L24" s="38">
        <f t="shared" si="2"/>
        <v>43435</v>
      </c>
      <c r="M24" s="38">
        <f t="shared" si="2"/>
        <v>43525</v>
      </c>
      <c r="N24" s="38">
        <f t="shared" si="2"/>
        <v>43617</v>
      </c>
      <c r="O24" s="38">
        <f t="shared" si="2"/>
        <v>43709</v>
      </c>
      <c r="P24" s="38">
        <f t="shared" si="2"/>
        <v>43800</v>
      </c>
      <c r="Q24" s="38">
        <f t="shared" si="2"/>
        <v>43891</v>
      </c>
      <c r="R24" s="38">
        <f t="shared" si="2"/>
        <v>43983</v>
      </c>
      <c r="S24" s="38">
        <f t="shared" si="2"/>
        <v>44075</v>
      </c>
      <c r="T24" s="38">
        <f t="shared" si="2"/>
        <v>44166</v>
      </c>
      <c r="U24" s="38">
        <f t="shared" si="2"/>
        <v>44256</v>
      </c>
      <c r="V24" s="38">
        <f t="shared" si="2"/>
        <v>44348</v>
      </c>
      <c r="W24" s="38">
        <f t="shared" si="2"/>
        <v>44440</v>
      </c>
      <c r="X24" s="38">
        <f t="shared" si="2"/>
        <v>44440</v>
      </c>
      <c r="Y24" s="38">
        <f t="shared" si="2"/>
        <v>44621</v>
      </c>
      <c r="Z24" s="38">
        <f t="shared" si="2"/>
        <v>44742</v>
      </c>
      <c r="AA24" s="38">
        <f t="shared" si="2"/>
        <v>44834</v>
      </c>
      <c r="AB24" s="38">
        <f t="shared" si="2"/>
        <v>44926</v>
      </c>
      <c r="AC24" s="38">
        <f t="shared" si="2"/>
        <v>45016</v>
      </c>
      <c r="AD24" s="38">
        <f t="shared" si="2"/>
        <v>45107</v>
      </c>
      <c r="AE24" s="38">
        <f t="shared" si="2"/>
        <v>45199</v>
      </c>
      <c r="AF24" s="38">
        <f t="shared" si="2"/>
        <v>45291</v>
      </c>
      <c r="AG24" s="38">
        <f t="shared" si="2"/>
        <v>45382</v>
      </c>
      <c r="AH24" s="38">
        <f t="shared" si="2"/>
        <v>45473</v>
      </c>
      <c r="AI24" s="38">
        <f t="shared" si="2"/>
        <v>45536</v>
      </c>
      <c r="AJ24" s="38">
        <v>45627</v>
      </c>
    </row>
    <row r="25" spans="1:36" ht="12" customHeight="1">
      <c r="A25" s="17" t="s">
        <v>178</v>
      </c>
      <c r="B25" s="14" t="s">
        <v>0</v>
      </c>
      <c r="C25" s="26">
        <v>0.99547226704300318</v>
      </c>
      <c r="D25" s="26">
        <v>0.99546820626384058</v>
      </c>
      <c r="E25" s="26">
        <v>0.99546552932299825</v>
      </c>
      <c r="F25" s="26">
        <v>0.99348413843777683</v>
      </c>
      <c r="G25" s="26">
        <v>0.98783607308490995</v>
      </c>
      <c r="H25" s="26">
        <v>0.98674501515859769</v>
      </c>
      <c r="I25" s="26">
        <v>1</v>
      </c>
      <c r="J25" s="27">
        <v>0.995</v>
      </c>
      <c r="K25" s="27">
        <v>0.995</v>
      </c>
      <c r="L25" s="27">
        <v>0.995</v>
      </c>
      <c r="M25" s="27">
        <v>0.9821021544378673</v>
      </c>
      <c r="N25" s="28">
        <v>0.99070572529897072</v>
      </c>
      <c r="O25" s="28">
        <v>0.98099999999999998</v>
      </c>
      <c r="P25" s="28">
        <v>0.99099999999999999</v>
      </c>
      <c r="Q25" s="28">
        <v>0.98099999999999998</v>
      </c>
      <c r="R25" s="28">
        <v>0.92400000000000004</v>
      </c>
      <c r="S25" s="28">
        <v>0.945</v>
      </c>
      <c r="T25" s="28">
        <v>0.96799999999999997</v>
      </c>
      <c r="U25" s="28">
        <v>0.98195338020303402</v>
      </c>
      <c r="V25" s="28">
        <v>0.98401319412849308</v>
      </c>
      <c r="W25" s="28">
        <v>0.99696078162717761</v>
      </c>
      <c r="X25" s="28">
        <v>1</v>
      </c>
      <c r="Y25" s="28">
        <v>0.95</v>
      </c>
      <c r="Z25" s="28">
        <v>0.98</v>
      </c>
      <c r="AA25" s="40">
        <v>0.99099999999999999</v>
      </c>
      <c r="AB25" s="40">
        <v>0.99099999999999999</v>
      </c>
      <c r="AC25" s="40">
        <v>0.99299999999999999</v>
      </c>
      <c r="AD25" s="28">
        <v>1</v>
      </c>
      <c r="AE25" s="28">
        <v>0.998</v>
      </c>
      <c r="AF25" s="62" t="s">
        <v>270</v>
      </c>
      <c r="AG25" s="62">
        <v>0.99377806802742086</v>
      </c>
      <c r="AH25" s="62">
        <v>0.99399999999999999</v>
      </c>
      <c r="AI25" s="62">
        <v>0.99199999999999999</v>
      </c>
      <c r="AJ25" s="257">
        <v>0.99685278026925306</v>
      </c>
    </row>
    <row r="26" spans="1:36" ht="12" customHeight="1">
      <c r="A26" s="17" t="s">
        <v>179</v>
      </c>
      <c r="B26" s="14" t="s">
        <v>180</v>
      </c>
      <c r="C26" s="26">
        <v>1</v>
      </c>
      <c r="D26" s="26">
        <v>0.99759168450672553</v>
      </c>
      <c r="E26" s="26">
        <v>0.99377500495309035</v>
      </c>
      <c r="F26" s="26">
        <v>0.96768410888265077</v>
      </c>
      <c r="G26" s="26">
        <v>0.99548827143533081</v>
      </c>
      <c r="H26" s="26">
        <v>1</v>
      </c>
      <c r="I26" s="26">
        <v>0.99</v>
      </c>
      <c r="J26" s="27">
        <v>0.99099999999999999</v>
      </c>
      <c r="K26" s="27">
        <v>0.995</v>
      </c>
      <c r="L26" s="27">
        <v>0.998</v>
      </c>
      <c r="M26" s="27">
        <v>0.98387509236459059</v>
      </c>
      <c r="N26" s="28">
        <v>0.98668155702013594</v>
      </c>
      <c r="O26" s="28">
        <v>0.97699999999999998</v>
      </c>
      <c r="P26" s="28">
        <v>0.98099999999999998</v>
      </c>
      <c r="Q26" s="28">
        <v>0.97899999999999998</v>
      </c>
      <c r="R26" s="28">
        <v>0.95199999999999996</v>
      </c>
      <c r="S26" s="28">
        <v>0.94599999999999995</v>
      </c>
      <c r="T26" s="28">
        <v>0.97099999999999997</v>
      </c>
      <c r="U26" s="28">
        <v>0.99784827586206892</v>
      </c>
      <c r="V26" s="28">
        <v>0.99661609424820274</v>
      </c>
      <c r="W26" s="28">
        <v>0.95809454808714545</v>
      </c>
      <c r="X26" s="28">
        <v>0.96099999999999997</v>
      </c>
      <c r="Y26" s="28">
        <v>0.97199999999999998</v>
      </c>
      <c r="Z26" s="28">
        <v>0.98899999999999999</v>
      </c>
      <c r="AA26" s="40">
        <v>0.98899999999999999</v>
      </c>
      <c r="AB26" s="40">
        <v>0.98599999999999999</v>
      </c>
      <c r="AC26" s="40">
        <v>0.98699999999999999</v>
      </c>
      <c r="AD26" s="28">
        <v>0.99471759884692823</v>
      </c>
      <c r="AE26" s="28">
        <v>0.995</v>
      </c>
      <c r="AF26" s="62" t="s">
        <v>271</v>
      </c>
      <c r="AG26" s="62">
        <v>0.99714799306155144</v>
      </c>
      <c r="AH26" s="62">
        <v>0.995</v>
      </c>
      <c r="AI26" s="62">
        <v>0.995</v>
      </c>
      <c r="AJ26" s="257">
        <v>1</v>
      </c>
    </row>
    <row r="27" spans="1:36" ht="12" customHeight="1">
      <c r="A27" s="17" t="s">
        <v>181</v>
      </c>
      <c r="B27" s="14" t="s">
        <v>1</v>
      </c>
      <c r="C27" s="26">
        <v>1</v>
      </c>
      <c r="D27" s="26">
        <v>0.9993562618793268</v>
      </c>
      <c r="E27" s="26">
        <v>0.99325579718584822</v>
      </c>
      <c r="F27" s="26">
        <v>0.9926905692815351</v>
      </c>
      <c r="G27" s="26">
        <v>0.99592102709147878</v>
      </c>
      <c r="H27" s="26">
        <v>0.99902882260279424</v>
      </c>
      <c r="I27" s="26">
        <v>0.997</v>
      </c>
      <c r="J27" s="27">
        <v>0.98899999999999999</v>
      </c>
      <c r="K27" s="27">
        <v>0.99</v>
      </c>
      <c r="L27" s="27">
        <v>0.99199999999999999</v>
      </c>
      <c r="M27" s="27">
        <v>0.98451808862155921</v>
      </c>
      <c r="N27" s="28">
        <v>0.98582477112486355</v>
      </c>
      <c r="O27" s="28">
        <v>0.99099999999999999</v>
      </c>
      <c r="P27" s="28">
        <v>0.94699999999999995</v>
      </c>
      <c r="Q27" s="28">
        <v>0.99299999999999999</v>
      </c>
      <c r="R27" s="28">
        <v>0.97399999999999998</v>
      </c>
      <c r="S27" s="28">
        <v>0.96199999999999997</v>
      </c>
      <c r="T27" s="28">
        <v>0.67600000000000005</v>
      </c>
      <c r="U27" s="28">
        <v>0.68650085250462589</v>
      </c>
      <c r="V27" s="28">
        <v>0.64807885443391777</v>
      </c>
      <c r="W27" s="28">
        <v>0.68191878071786727</v>
      </c>
      <c r="X27" s="28">
        <v>0.64827348607976742</v>
      </c>
      <c r="Y27" s="28">
        <v>0.81</v>
      </c>
      <c r="Z27" s="28">
        <v>0.81399999999999995</v>
      </c>
      <c r="AA27" s="40">
        <v>0.86599999999999999</v>
      </c>
      <c r="AB27" s="40">
        <v>0.86199999999999999</v>
      </c>
      <c r="AC27" s="40">
        <v>0.92200000000000004</v>
      </c>
      <c r="AD27" s="28">
        <v>0.92548375871863087</v>
      </c>
      <c r="AE27" s="28">
        <v>0.95199999999999996</v>
      </c>
      <c r="AF27" s="62" t="s">
        <v>272</v>
      </c>
      <c r="AG27" s="62">
        <v>0.93810400240631087</v>
      </c>
      <c r="AH27" s="62">
        <v>0.93700000000000006</v>
      </c>
      <c r="AI27" s="62">
        <v>0.92700000000000005</v>
      </c>
      <c r="AJ27" s="257">
        <v>0.93003575562713869</v>
      </c>
    </row>
    <row r="28" spans="1:36" ht="12" customHeight="1">
      <c r="A28" s="17" t="s">
        <v>182</v>
      </c>
      <c r="B28" s="14" t="s">
        <v>2</v>
      </c>
      <c r="C28" s="26">
        <v>0.8987851075578619</v>
      </c>
      <c r="D28" s="26">
        <v>0.92263844177803789</v>
      </c>
      <c r="E28" s="26">
        <v>0.92130790539783192</v>
      </c>
      <c r="F28" s="26">
        <v>0.98141262749995994</v>
      </c>
      <c r="G28" s="26">
        <v>0.99778066003746935</v>
      </c>
      <c r="H28" s="26">
        <v>0.9941861981361485</v>
      </c>
      <c r="I28" s="26">
        <v>0.98799999999999999</v>
      </c>
      <c r="J28" s="27">
        <v>0.998</v>
      </c>
      <c r="K28" s="27">
        <v>0.98399999999999999</v>
      </c>
      <c r="L28" s="27">
        <v>0.98399999999999999</v>
      </c>
      <c r="M28" s="27">
        <v>0.98615376299296975</v>
      </c>
      <c r="N28" s="28">
        <v>0.9792792936021647</v>
      </c>
      <c r="O28" s="28">
        <v>0.98099999999999998</v>
      </c>
      <c r="P28" s="28">
        <v>0.98599999999999999</v>
      </c>
      <c r="Q28" s="28">
        <v>0.99099999999999999</v>
      </c>
      <c r="R28" s="28">
        <v>0.97299999999999998</v>
      </c>
      <c r="S28" s="28">
        <v>0.97399999999999998</v>
      </c>
      <c r="T28" s="28">
        <v>0.98199999999999998</v>
      </c>
      <c r="U28" s="28">
        <v>0.91380483646142441</v>
      </c>
      <c r="V28" s="28">
        <v>0.90593717507949878</v>
      </c>
      <c r="W28" s="28">
        <v>0.8528873811312736</v>
      </c>
      <c r="X28" s="28">
        <v>0.99311642873947925</v>
      </c>
      <c r="Y28" s="28">
        <v>0.98199999999999998</v>
      </c>
      <c r="Z28" s="28">
        <v>0.997</v>
      </c>
      <c r="AA28" s="40">
        <v>0.93700000000000006</v>
      </c>
      <c r="AB28" s="40">
        <v>0.93799999999999994</v>
      </c>
      <c r="AC28" s="40">
        <v>0.96099999999999997</v>
      </c>
      <c r="AD28" s="28">
        <v>0.96079978786807418</v>
      </c>
      <c r="AE28" s="28">
        <v>0.997</v>
      </c>
      <c r="AF28" s="62" t="s">
        <v>270</v>
      </c>
      <c r="AG28" s="62">
        <v>0.99899111423865694</v>
      </c>
      <c r="AH28" s="62">
        <v>0.999</v>
      </c>
      <c r="AI28" s="62">
        <v>0.999</v>
      </c>
      <c r="AJ28" s="257">
        <v>0.99384754640377815</v>
      </c>
    </row>
    <row r="29" spans="1:36" ht="12" customHeight="1">
      <c r="A29" s="17" t="s">
        <v>183</v>
      </c>
      <c r="B29" s="14" t="s">
        <v>3</v>
      </c>
      <c r="C29" s="26">
        <v>0.99569633915579936</v>
      </c>
      <c r="D29" s="26">
        <v>1</v>
      </c>
      <c r="E29" s="26">
        <v>0.95455608420390237</v>
      </c>
      <c r="F29" s="26">
        <v>0.97585791973332314</v>
      </c>
      <c r="G29" s="26">
        <v>0.98826894689224032</v>
      </c>
      <c r="H29" s="26">
        <v>0.99362442157751663</v>
      </c>
      <c r="I29" s="26">
        <v>0.97699999999999998</v>
      </c>
      <c r="J29" s="27">
        <v>0.97099999999999997</v>
      </c>
      <c r="K29" s="27">
        <v>0.98799999999999999</v>
      </c>
      <c r="L29" s="27">
        <v>0.93400000000000005</v>
      </c>
      <c r="M29" s="27">
        <v>0.90549540221816649</v>
      </c>
      <c r="N29" s="28">
        <v>0.93464963044407257</v>
      </c>
      <c r="O29" s="28">
        <v>0.94699999999999995</v>
      </c>
      <c r="P29" s="28">
        <v>0.94699999999999995</v>
      </c>
      <c r="Q29" s="28">
        <v>0.925</v>
      </c>
      <c r="R29" s="28">
        <v>0.91800000000000004</v>
      </c>
      <c r="S29" s="28">
        <v>0.89700000000000002</v>
      </c>
      <c r="T29" s="28">
        <v>0.90200000000000002</v>
      </c>
      <c r="U29" s="28">
        <v>0.8832759599547565</v>
      </c>
      <c r="V29" s="28">
        <v>0.87762490885047617</v>
      </c>
      <c r="W29" s="28">
        <v>0.87389556611861419</v>
      </c>
      <c r="X29" s="28">
        <v>0.9115803550509779</v>
      </c>
      <c r="Y29" s="28">
        <v>0.91600000000000004</v>
      </c>
      <c r="Z29" s="28">
        <v>0.92400000000000004</v>
      </c>
      <c r="AA29" s="40">
        <v>0.92100000000000004</v>
      </c>
      <c r="AB29" s="40">
        <v>0.92100000000000004</v>
      </c>
      <c r="AC29" s="40">
        <v>0.92100000000000004</v>
      </c>
      <c r="AD29" s="28">
        <v>0.92732520131869556</v>
      </c>
      <c r="AE29" s="28">
        <v>0.92400000000000004</v>
      </c>
      <c r="AF29" s="62" t="s">
        <v>273</v>
      </c>
      <c r="AG29" s="62">
        <v>0.92365816054776584</v>
      </c>
      <c r="AH29" s="62">
        <v>0.91200000000000003</v>
      </c>
      <c r="AI29" s="62">
        <v>0.92600000000000005</v>
      </c>
      <c r="AJ29" s="257">
        <v>0.92631151349367613</v>
      </c>
    </row>
    <row r="30" spans="1:36" ht="12" customHeight="1">
      <c r="A30" s="17" t="s">
        <v>184</v>
      </c>
      <c r="B30" s="14" t="s">
        <v>185</v>
      </c>
      <c r="C30" s="26">
        <v>0.95656569665698465</v>
      </c>
      <c r="D30" s="26">
        <v>0.96038119339983852</v>
      </c>
      <c r="E30" s="26">
        <v>0.97599144598261889</v>
      </c>
      <c r="F30" s="26">
        <v>0.97173766867707811</v>
      </c>
      <c r="G30" s="26">
        <v>0.9512303032117182</v>
      </c>
      <c r="H30" s="26">
        <v>1</v>
      </c>
      <c r="I30" s="26">
        <v>0.997</v>
      </c>
      <c r="J30" s="27">
        <v>0.96099999999999997</v>
      </c>
      <c r="K30" s="27">
        <v>0.90400000000000003</v>
      </c>
      <c r="L30" s="27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63">
        <v>0</v>
      </c>
      <c r="AG30" s="63">
        <v>0</v>
      </c>
      <c r="AH30" s="63">
        <v>0</v>
      </c>
      <c r="AI30" s="63">
        <v>0</v>
      </c>
      <c r="AJ30" s="257"/>
    </row>
    <row r="31" spans="1:36" ht="12" customHeight="1">
      <c r="A31" s="17" t="s">
        <v>186</v>
      </c>
      <c r="B31" s="14" t="s">
        <v>187</v>
      </c>
      <c r="C31" s="26">
        <v>0.99848137131386216</v>
      </c>
      <c r="D31" s="26">
        <v>1</v>
      </c>
      <c r="E31" s="26">
        <v>0.9970100685078942</v>
      </c>
      <c r="F31" s="26">
        <v>0.99869189038708128</v>
      </c>
      <c r="G31" s="26">
        <v>0.99474331859024778</v>
      </c>
      <c r="H31" s="26">
        <v>0.99859351685958164</v>
      </c>
      <c r="I31" s="26">
        <v>0.996</v>
      </c>
      <c r="J31" s="27">
        <v>0.995</v>
      </c>
      <c r="K31" s="27">
        <v>1</v>
      </c>
      <c r="L31" s="27">
        <v>0.745</v>
      </c>
      <c r="M31" s="27">
        <v>0.73508488284637052</v>
      </c>
      <c r="N31" s="28">
        <v>0.74482521328004292</v>
      </c>
      <c r="O31" s="28">
        <v>0.75600000000000001</v>
      </c>
      <c r="P31" s="28">
        <v>0.77800000000000002</v>
      </c>
      <c r="Q31" s="28">
        <v>0.75700000000000001</v>
      </c>
      <c r="R31" s="28">
        <v>0.75</v>
      </c>
      <c r="S31" s="28">
        <v>0.71699999999999997</v>
      </c>
      <c r="T31" s="28">
        <v>0.63200000000000001</v>
      </c>
      <c r="U31" s="28">
        <v>0.72971761902883792</v>
      </c>
      <c r="V31" s="28">
        <v>0.80734972430795904</v>
      </c>
      <c r="W31" s="28">
        <v>0.83058744843086929</v>
      </c>
      <c r="X31" s="28">
        <v>0.79450301999598261</v>
      </c>
      <c r="Y31" s="28">
        <v>0.80900000000000005</v>
      </c>
      <c r="Z31" s="28">
        <v>0.835</v>
      </c>
      <c r="AA31" s="40">
        <v>0.89600000000000002</v>
      </c>
      <c r="AB31" s="40">
        <v>0.89300000000000002</v>
      </c>
      <c r="AC31" s="40">
        <v>0.97799999999999998</v>
      </c>
      <c r="AD31" s="28">
        <v>0.98644946035860082</v>
      </c>
      <c r="AE31" s="28">
        <v>0.99199999999999999</v>
      </c>
      <c r="AF31" s="62" t="s">
        <v>271</v>
      </c>
      <c r="AG31" s="62">
        <v>0.99502409938307268</v>
      </c>
      <c r="AH31" s="62">
        <v>0.99299999999999999</v>
      </c>
      <c r="AI31" s="224">
        <v>0.96399999999999997</v>
      </c>
      <c r="AJ31" s="257">
        <v>0.95777996341624461</v>
      </c>
    </row>
    <row r="32" spans="1:36" ht="12" customHeight="1">
      <c r="A32" s="17" t="s">
        <v>188</v>
      </c>
      <c r="B32" s="14" t="s">
        <v>5</v>
      </c>
      <c r="C32" s="26">
        <v>1</v>
      </c>
      <c r="D32" s="26">
        <v>0.99596787305303547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7">
        <v>0.97699999999999998</v>
      </c>
      <c r="K32" s="27">
        <v>0.998</v>
      </c>
      <c r="L32" s="27">
        <v>0.97799999999999998</v>
      </c>
      <c r="M32" s="27">
        <v>0.98971373335834678</v>
      </c>
      <c r="N32" s="28">
        <v>0.98954203060760515</v>
      </c>
      <c r="O32" s="28">
        <v>0.98899999999999999</v>
      </c>
      <c r="P32" s="28">
        <v>0.99</v>
      </c>
      <c r="Q32" s="28">
        <v>0.98299999999999998</v>
      </c>
      <c r="R32" s="28">
        <v>0.97099999999999997</v>
      </c>
      <c r="S32" s="28">
        <v>0.95899999999999996</v>
      </c>
      <c r="T32" s="28">
        <v>0.97799999999999998</v>
      </c>
      <c r="U32" s="28">
        <v>0.90758765645162565</v>
      </c>
      <c r="V32" s="28">
        <v>0.90254346868064739</v>
      </c>
      <c r="W32" s="28">
        <v>0.93467817896389327</v>
      </c>
      <c r="X32" s="28">
        <v>0.98360037794084443</v>
      </c>
      <c r="Y32" s="28">
        <v>0.998</v>
      </c>
      <c r="Z32" s="28">
        <v>1</v>
      </c>
      <c r="AA32" s="40">
        <v>0.997</v>
      </c>
      <c r="AB32" s="40">
        <v>1</v>
      </c>
      <c r="AC32" s="40">
        <v>0.996</v>
      </c>
      <c r="AD32" s="28">
        <v>1</v>
      </c>
      <c r="AE32" s="28">
        <v>1</v>
      </c>
      <c r="AF32" s="62" t="s">
        <v>274</v>
      </c>
      <c r="AG32" s="62">
        <v>1</v>
      </c>
      <c r="AH32" s="62">
        <v>1</v>
      </c>
      <c r="AI32" s="62">
        <v>1</v>
      </c>
      <c r="AJ32" s="257">
        <v>1</v>
      </c>
    </row>
    <row r="33" spans="1:36" ht="12" customHeight="1">
      <c r="A33" s="17" t="s">
        <v>189</v>
      </c>
      <c r="B33" s="14" t="s">
        <v>6</v>
      </c>
      <c r="C33" s="26">
        <v>0.97311272143940608</v>
      </c>
      <c r="D33" s="26">
        <v>0.97728732716670574</v>
      </c>
      <c r="E33" s="26">
        <v>0.97732590145884946</v>
      </c>
      <c r="F33" s="26">
        <v>0.99986387029016732</v>
      </c>
      <c r="G33" s="26">
        <v>1</v>
      </c>
      <c r="H33" s="26">
        <v>1</v>
      </c>
      <c r="I33" s="26">
        <v>1</v>
      </c>
      <c r="J33" s="27">
        <v>0.997</v>
      </c>
      <c r="K33" s="27">
        <v>1</v>
      </c>
      <c r="L33" s="27">
        <v>0.94699999999999995</v>
      </c>
      <c r="M33" s="27">
        <v>0.99372602563894608</v>
      </c>
      <c r="N33" s="28">
        <v>0.99379428356971</v>
      </c>
      <c r="O33" s="28">
        <v>0.945</v>
      </c>
      <c r="P33" s="28">
        <v>1</v>
      </c>
      <c r="Q33" s="28">
        <v>0.945</v>
      </c>
      <c r="R33" s="28">
        <v>0.93799999999999994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0.92800000000000005</v>
      </c>
      <c r="Z33" s="28">
        <v>1</v>
      </c>
      <c r="AA33" s="40">
        <v>1</v>
      </c>
      <c r="AB33" s="40">
        <v>1</v>
      </c>
      <c r="AC33" s="40">
        <v>0.98099999999999998</v>
      </c>
      <c r="AD33" s="28">
        <v>1</v>
      </c>
      <c r="AE33" s="28">
        <v>1</v>
      </c>
      <c r="AF33" s="62" t="s">
        <v>274</v>
      </c>
      <c r="AG33" s="62">
        <v>1</v>
      </c>
      <c r="AH33" s="62">
        <v>1</v>
      </c>
      <c r="AI33" s="62">
        <v>0.99299999999999999</v>
      </c>
      <c r="AJ33" s="257">
        <v>1</v>
      </c>
    </row>
    <row r="34" spans="1:36" ht="12" customHeight="1">
      <c r="A34" s="17"/>
      <c r="B34" s="14" t="s">
        <v>365</v>
      </c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40"/>
      <c r="AB34" s="40"/>
      <c r="AC34" s="40"/>
      <c r="AD34" s="28"/>
      <c r="AE34" s="28"/>
      <c r="AF34" s="62"/>
      <c r="AG34" s="62"/>
      <c r="AH34" s="62"/>
      <c r="AI34" s="62"/>
      <c r="AJ34" s="257">
        <v>0.82326863559078112</v>
      </c>
    </row>
    <row r="35" spans="1:36" ht="12" customHeight="1">
      <c r="A35" s="17" t="s">
        <v>190</v>
      </c>
      <c r="B35" s="14" t="s">
        <v>191</v>
      </c>
      <c r="C35" s="26">
        <v>1</v>
      </c>
      <c r="D35" s="26">
        <v>0.99389235351864624</v>
      </c>
      <c r="E35" s="26">
        <v>0.99389143777066369</v>
      </c>
      <c r="F35" s="26">
        <v>0.99389784798138403</v>
      </c>
      <c r="G35" s="26">
        <v>0.999999679489464</v>
      </c>
      <c r="H35" s="26">
        <v>0.99389784798138403</v>
      </c>
      <c r="I35" s="26">
        <v>0.998</v>
      </c>
      <c r="J35" s="27">
        <v>0.96799999999999997</v>
      </c>
      <c r="K35" s="27">
        <v>0.96399999999999997</v>
      </c>
      <c r="L35" s="27">
        <v>0.99199999999999999</v>
      </c>
      <c r="M35" s="27">
        <v>0.99045437854619145</v>
      </c>
      <c r="N35" s="28">
        <v>0.99525390445977624</v>
      </c>
      <c r="O35" s="28">
        <v>0.97199999999999998</v>
      </c>
      <c r="P35" s="28">
        <v>0.995</v>
      </c>
      <c r="Q35" s="28">
        <v>0.998</v>
      </c>
      <c r="R35" s="28">
        <v>0.99</v>
      </c>
      <c r="S35" s="28">
        <v>0.996</v>
      </c>
      <c r="T35" s="28">
        <v>0.997</v>
      </c>
      <c r="U35" s="28">
        <v>0.99567797579935702</v>
      </c>
      <c r="V35" s="28">
        <v>0.98120384838816899</v>
      </c>
      <c r="W35" s="28">
        <v>0.97523880750979985</v>
      </c>
      <c r="X35" s="28">
        <v>0.98612437106553297</v>
      </c>
      <c r="Y35" s="28">
        <v>0.99</v>
      </c>
      <c r="Z35" s="28">
        <v>0.96699999999999997</v>
      </c>
      <c r="AA35" s="40">
        <v>0.97799999999999998</v>
      </c>
      <c r="AB35" s="40">
        <v>0.97799999999999998</v>
      </c>
      <c r="AC35" s="40">
        <v>0.97099999999999997</v>
      </c>
      <c r="AD35" s="28">
        <v>1</v>
      </c>
      <c r="AE35" s="28">
        <v>0.998</v>
      </c>
      <c r="AF35" s="62" t="s">
        <v>274</v>
      </c>
      <c r="AG35" s="62">
        <v>1</v>
      </c>
      <c r="AH35" s="62">
        <v>0.99399999999999999</v>
      </c>
      <c r="AI35" s="62">
        <v>0.99399999999999999</v>
      </c>
      <c r="AJ35" s="257">
        <v>0.98574406538881221</v>
      </c>
    </row>
    <row r="36" spans="1:36" ht="12" customHeight="1">
      <c r="A36" s="17" t="s">
        <v>192</v>
      </c>
      <c r="B36" s="14" t="s">
        <v>193</v>
      </c>
      <c r="C36" s="26">
        <v>1</v>
      </c>
      <c r="D36" s="26">
        <v>0.99513906940473096</v>
      </c>
      <c r="E36" s="26">
        <v>0.99691235044099169</v>
      </c>
      <c r="F36" s="26">
        <v>0.99612738568352521</v>
      </c>
      <c r="G36" s="26">
        <v>0.99999997374299554</v>
      </c>
      <c r="H36" s="26">
        <v>0.99683241373881826</v>
      </c>
      <c r="I36" s="26">
        <v>0.98899999999999999</v>
      </c>
      <c r="J36" s="27">
        <v>0.995</v>
      </c>
      <c r="K36" s="27">
        <v>0.99299999999999999</v>
      </c>
      <c r="L36" s="27">
        <v>0.995</v>
      </c>
      <c r="M36" s="27">
        <v>0.99395238847852474</v>
      </c>
      <c r="N36" s="28">
        <v>0.99570732900139858</v>
      </c>
      <c r="O36" s="28">
        <v>0.998</v>
      </c>
      <c r="P36" s="28">
        <v>0.98899999999999999</v>
      </c>
      <c r="Q36" s="28">
        <v>0.98699999999999999</v>
      </c>
      <c r="R36" s="28">
        <v>0.96699999999999997</v>
      </c>
      <c r="S36" s="28">
        <v>0.98299999999999998</v>
      </c>
      <c r="T36" s="28">
        <v>0.94899999999999995</v>
      </c>
      <c r="U36" s="28">
        <v>0.94677075125688259</v>
      </c>
      <c r="V36" s="28">
        <v>0.95404056499871781</v>
      </c>
      <c r="W36" s="28">
        <v>0.94801495951059922</v>
      </c>
      <c r="X36" s="28">
        <v>0.94232673355381347</v>
      </c>
      <c r="Y36" s="28">
        <v>0.95799999999999996</v>
      </c>
      <c r="Z36" s="28">
        <v>0.96299999999999997</v>
      </c>
      <c r="AA36" s="40">
        <v>0.93300000000000005</v>
      </c>
      <c r="AB36" s="40">
        <v>0.96399999999999997</v>
      </c>
      <c r="AC36" s="40">
        <v>0.95799999999999996</v>
      </c>
      <c r="AD36" s="28">
        <v>0.93797242740872888</v>
      </c>
      <c r="AE36" s="28">
        <v>0.93799999999999994</v>
      </c>
      <c r="AF36" s="62" t="s">
        <v>275</v>
      </c>
      <c r="AG36" s="62">
        <v>0.93619926026714262</v>
      </c>
      <c r="AH36" s="62">
        <v>0.93700000000000006</v>
      </c>
      <c r="AI36" s="62">
        <v>0.92700000000000005</v>
      </c>
      <c r="AJ36" s="257">
        <v>0.99600911859388708</v>
      </c>
    </row>
    <row r="37" spans="1:36" ht="12" customHeight="1">
      <c r="A37" s="17" t="s">
        <v>194</v>
      </c>
      <c r="B37" s="14" t="s">
        <v>195</v>
      </c>
      <c r="C37" s="26">
        <v>0.94891924536572703</v>
      </c>
      <c r="D37" s="26">
        <v>0.94820813363071232</v>
      </c>
      <c r="E37" s="26">
        <v>0.93672502583344763</v>
      </c>
      <c r="F37" s="26">
        <v>0.97100665592337987</v>
      </c>
      <c r="G37" s="26">
        <v>0.96852868065443809</v>
      </c>
      <c r="H37" s="26">
        <v>0.96732014403593625</v>
      </c>
      <c r="I37" s="26">
        <v>0.96</v>
      </c>
      <c r="J37" s="27">
        <v>0.98299999999999998</v>
      </c>
      <c r="K37" s="27">
        <v>0.99399999999999999</v>
      </c>
      <c r="L37" s="27">
        <v>0.999</v>
      </c>
      <c r="M37" s="27">
        <v>0.99180804724852611</v>
      </c>
      <c r="N37" s="28">
        <v>0.97277139973094651</v>
      </c>
      <c r="O37" s="28">
        <v>0.95</v>
      </c>
      <c r="P37" s="28">
        <v>0.98399999999999999</v>
      </c>
      <c r="Q37" s="28">
        <v>0.98</v>
      </c>
      <c r="R37" s="28">
        <v>0.975</v>
      </c>
      <c r="S37" s="28">
        <v>0.96</v>
      </c>
      <c r="T37" s="28">
        <v>0.96899999999999997</v>
      </c>
      <c r="U37" s="28">
        <v>0.97377128967253479</v>
      </c>
      <c r="V37" s="28">
        <v>0.97299999999999998</v>
      </c>
      <c r="W37" s="28">
        <v>0.85691114383349221</v>
      </c>
      <c r="X37" s="28">
        <v>0.84111405736723921</v>
      </c>
      <c r="Y37" s="28">
        <v>0.875</v>
      </c>
      <c r="Z37" s="28">
        <v>0.91100000000000003</v>
      </c>
      <c r="AA37" s="40">
        <v>0.88400000000000001</v>
      </c>
      <c r="AB37" s="40">
        <v>0.875</v>
      </c>
      <c r="AC37" s="40">
        <v>0.97099999999999997</v>
      </c>
      <c r="AD37" s="28">
        <v>0.9909872125522331</v>
      </c>
      <c r="AE37" s="28">
        <v>0.98599999999999999</v>
      </c>
      <c r="AF37" s="62" t="s">
        <v>276</v>
      </c>
      <c r="AG37" s="62">
        <v>0.98638915642159597</v>
      </c>
      <c r="AH37" s="62">
        <v>0.98599999999999999</v>
      </c>
      <c r="AI37" s="62">
        <v>0.98899999999999999</v>
      </c>
      <c r="AJ37" s="257">
        <v>0.98782299254511208</v>
      </c>
    </row>
    <row r="38" spans="1:36" ht="12" customHeight="1">
      <c r="A38" s="17" t="s">
        <v>196</v>
      </c>
      <c r="B38" s="14" t="s">
        <v>197</v>
      </c>
      <c r="C38" s="26">
        <v>0.99786159267704599</v>
      </c>
      <c r="D38" s="26">
        <v>1</v>
      </c>
      <c r="E38" s="26">
        <v>0.99347905202123488</v>
      </c>
      <c r="F38" s="26">
        <v>0.98137565685368056</v>
      </c>
      <c r="G38" s="26">
        <v>0.98856908304701008</v>
      </c>
      <c r="H38" s="26">
        <v>0.98585651518217965</v>
      </c>
      <c r="I38" s="26">
        <v>0.98399999999999999</v>
      </c>
      <c r="J38" s="27">
        <v>1</v>
      </c>
      <c r="K38" s="27">
        <v>0.99099999999999999</v>
      </c>
      <c r="L38" s="27">
        <v>0.97599999999999998</v>
      </c>
      <c r="M38" s="27">
        <v>0.98710489944069135</v>
      </c>
      <c r="N38" s="28">
        <v>0.99252404589470256</v>
      </c>
      <c r="O38" s="28">
        <v>0.999</v>
      </c>
      <c r="P38" s="28">
        <v>0.99299999999999999</v>
      </c>
      <c r="Q38" s="28">
        <v>0.98799999999999999</v>
      </c>
      <c r="R38" s="28">
        <v>0.95799999999999996</v>
      </c>
      <c r="S38" s="28">
        <v>0.98099999999999998</v>
      </c>
      <c r="T38" s="28">
        <v>0.955</v>
      </c>
      <c r="U38" s="28">
        <v>0.96631880318122254</v>
      </c>
      <c r="V38" s="28">
        <v>0.91365039231475798</v>
      </c>
      <c r="W38" s="28">
        <v>0.97608624887696771</v>
      </c>
      <c r="X38" s="28">
        <v>0.98990247522818708</v>
      </c>
      <c r="Y38" s="28">
        <v>1</v>
      </c>
      <c r="Z38" s="28">
        <v>1</v>
      </c>
      <c r="AA38" s="40">
        <v>0.98799999999999999</v>
      </c>
      <c r="AB38" s="40">
        <v>1</v>
      </c>
      <c r="AC38" s="40">
        <v>0.98599999999999999</v>
      </c>
      <c r="AD38" s="28">
        <v>0.97745147606842442</v>
      </c>
      <c r="AE38" s="28">
        <v>0.99</v>
      </c>
      <c r="AF38" s="62" t="s">
        <v>274</v>
      </c>
      <c r="AG38" s="62">
        <v>0.98952381510119281</v>
      </c>
      <c r="AH38" s="62">
        <v>0.995</v>
      </c>
      <c r="AI38" s="62">
        <v>0.985</v>
      </c>
      <c r="AJ38" s="257">
        <v>0.98411603891717858</v>
      </c>
    </row>
    <row r="39" spans="1:36" ht="12" customHeight="1">
      <c r="A39" s="17" t="s">
        <v>198</v>
      </c>
      <c r="B39" s="14" t="s">
        <v>159</v>
      </c>
      <c r="C39" s="26">
        <v>0.96914644361623348</v>
      </c>
      <c r="D39" s="26">
        <v>0.9737326378833282</v>
      </c>
      <c r="E39" s="26">
        <v>0.99339505401321604</v>
      </c>
      <c r="F39" s="26">
        <v>0.97581326143021818</v>
      </c>
      <c r="G39" s="26">
        <v>0.95948466313811587</v>
      </c>
      <c r="H39" s="26">
        <v>0.96132037396667724</v>
      </c>
      <c r="I39" s="26">
        <v>0.94899999999999995</v>
      </c>
      <c r="J39" s="27">
        <v>0.94899999999999995</v>
      </c>
      <c r="K39" s="27">
        <v>0.96599999999999997</v>
      </c>
      <c r="L39" s="27">
        <v>0.955</v>
      </c>
      <c r="M39" s="27">
        <v>0.94439690988428682</v>
      </c>
      <c r="N39" s="28">
        <v>0.94604452843447751</v>
      </c>
      <c r="O39" s="28">
        <v>0.95699999999999996</v>
      </c>
      <c r="P39" s="28">
        <v>0.96</v>
      </c>
      <c r="Q39" s="28">
        <v>0.99399999999999999</v>
      </c>
      <c r="R39" s="28">
        <v>0.99</v>
      </c>
      <c r="S39" s="28">
        <v>0.97399999999999998</v>
      </c>
      <c r="T39" s="28">
        <v>0.965</v>
      </c>
      <c r="U39" s="28">
        <v>0.96159576842175232</v>
      </c>
      <c r="V39" s="28">
        <v>0.96159576842175243</v>
      </c>
      <c r="W39" s="28">
        <v>0.97258590645135257</v>
      </c>
      <c r="X39" s="28">
        <v>0.96753730811780958</v>
      </c>
      <c r="Y39" s="28">
        <v>0.96799999999999997</v>
      </c>
      <c r="Z39" s="28">
        <v>0.97099999999999997</v>
      </c>
      <c r="AA39" s="40">
        <v>0.97099999999999997</v>
      </c>
      <c r="AB39" s="40">
        <v>0.97699999999999998</v>
      </c>
      <c r="AC39" s="40">
        <v>0.96899999999999997</v>
      </c>
      <c r="AD39" s="28">
        <v>0.9678582790072694</v>
      </c>
      <c r="AE39" s="28">
        <v>0.97</v>
      </c>
      <c r="AF39" s="62" t="s">
        <v>277</v>
      </c>
      <c r="AG39" s="62">
        <v>0.97893933960599488</v>
      </c>
      <c r="AH39" s="62">
        <v>0.91700000000000004</v>
      </c>
      <c r="AI39" s="62">
        <v>0.89600000000000002</v>
      </c>
      <c r="AJ39" s="257">
        <v>0.93094353615755288</v>
      </c>
    </row>
    <row r="40" spans="1:36" ht="12" customHeight="1">
      <c r="A40" s="17" t="s">
        <v>199</v>
      </c>
      <c r="B40" s="14" t="s">
        <v>7</v>
      </c>
      <c r="C40" s="26">
        <v>0.97173186323382787</v>
      </c>
      <c r="D40" s="26">
        <v>0.97444580502488987</v>
      </c>
      <c r="E40" s="26">
        <v>0.93837163526675016</v>
      </c>
      <c r="F40" s="26">
        <v>0.96379070243702647</v>
      </c>
      <c r="G40" s="26">
        <v>0.95352001916826912</v>
      </c>
      <c r="H40" s="26">
        <v>0.97141458680652093</v>
      </c>
      <c r="I40" s="26">
        <v>0.94099999999999995</v>
      </c>
      <c r="J40" s="27">
        <v>0.94899999999999995</v>
      </c>
      <c r="K40" s="27">
        <v>0.97</v>
      </c>
      <c r="L40" s="27">
        <v>0.95699999999999996</v>
      </c>
      <c r="M40" s="27">
        <v>0.94911024798531751</v>
      </c>
      <c r="N40" s="28">
        <v>0.96235820221953272</v>
      </c>
      <c r="O40" s="28">
        <v>0.96899999999999997</v>
      </c>
      <c r="P40" s="28">
        <v>0.96599999999999997</v>
      </c>
      <c r="Q40" s="28">
        <v>0.96599999999999997</v>
      </c>
      <c r="R40" s="28">
        <v>0.96199999999999997</v>
      </c>
      <c r="S40" s="28">
        <v>0.93899999999999995</v>
      </c>
      <c r="T40" s="28">
        <v>0.92200000000000004</v>
      </c>
      <c r="U40" s="28">
        <v>0.89835263434942814</v>
      </c>
      <c r="V40" s="28">
        <v>0.92352303416528758</v>
      </c>
      <c r="W40" s="28">
        <v>0.92199369766936867</v>
      </c>
      <c r="X40" s="28">
        <v>0.95870400418559554</v>
      </c>
      <c r="Y40" s="28">
        <v>0.96199999999999997</v>
      </c>
      <c r="Z40" s="28">
        <v>0.97399999999999998</v>
      </c>
      <c r="AA40" s="40">
        <v>0.98</v>
      </c>
      <c r="AB40" s="40">
        <v>0.98</v>
      </c>
      <c r="AC40" s="40">
        <v>0.97299999999999998</v>
      </c>
      <c r="AD40" s="28">
        <v>0.96678174192428967</v>
      </c>
      <c r="AE40" s="28">
        <v>0.98699999999999999</v>
      </c>
      <c r="AF40" s="62" t="s">
        <v>278</v>
      </c>
      <c r="AG40" s="62">
        <v>0.99188147292300299</v>
      </c>
      <c r="AH40" s="62">
        <v>0.99399999999999999</v>
      </c>
      <c r="AI40" s="62">
        <v>0.97</v>
      </c>
      <c r="AJ40" s="257">
        <v>0.98379652177182175</v>
      </c>
    </row>
    <row r="41" spans="1:35" ht="12" customHeight="1">
      <c r="A41" s="17" t="s">
        <v>200</v>
      </c>
      <c r="B41" s="14" t="s">
        <v>201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/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63">
        <v>0</v>
      </c>
      <c r="AG41" s="63">
        <v>0</v>
      </c>
      <c r="AH41" s="63">
        <v>0</v>
      </c>
      <c r="AI41" s="63">
        <v>0</v>
      </c>
    </row>
    <row r="42" spans="1:36" s="27" customFormat="1" ht="12" customHeight="1">
      <c r="A42" s="31" t="s">
        <v>202</v>
      </c>
      <c r="B42" s="32" t="s">
        <v>8</v>
      </c>
      <c r="C42" s="32">
        <v>0.98356740227780881</v>
      </c>
      <c r="D42" s="32">
        <v>0.98368256086437045</v>
      </c>
      <c r="E42" s="32">
        <v>0.98000479214229674</v>
      </c>
      <c r="F42" s="32">
        <v>0.98543505508566909</v>
      </c>
      <c r="G42" s="32">
        <v>0.98811115266038163</v>
      </c>
      <c r="H42" s="32">
        <v>0.99109836117581784</v>
      </c>
      <c r="I42" s="32">
        <v>0.98599999999999999</v>
      </c>
      <c r="J42" s="32">
        <v>0.985</v>
      </c>
      <c r="K42" s="32">
        <v>0.98699999999999999</v>
      </c>
      <c r="L42" s="32">
        <v>0.94899999999999995</v>
      </c>
      <c r="M42" s="32">
        <v>0.94510734434822341</v>
      </c>
      <c r="N42" s="32">
        <v>0.94727940172100444</v>
      </c>
      <c r="O42" s="32">
        <v>0.94299999999999995</v>
      </c>
      <c r="P42" s="32">
        <v>0.95</v>
      </c>
      <c r="Q42" s="32">
        <v>0.94799999999999995</v>
      </c>
      <c r="R42" s="32">
        <v>0.93200000000000005</v>
      </c>
      <c r="S42" s="32">
        <v>0.92800000000000005</v>
      </c>
      <c r="T42" s="32">
        <v>0.88300000000000001</v>
      </c>
      <c r="U42" s="32">
        <v>0.89476299235327827</v>
      </c>
      <c r="V42" s="32">
        <v>0.89900000000000002</v>
      </c>
      <c r="W42" s="32">
        <v>0.89900000000000002</v>
      </c>
      <c r="X42" s="32">
        <v>0.89100000000000001</v>
      </c>
      <c r="Y42" s="32">
        <v>0.915</v>
      </c>
      <c r="Z42" s="32">
        <v>0.93100000000000005</v>
      </c>
      <c r="AA42" s="41">
        <v>0.93700000000000006</v>
      </c>
      <c r="AB42" s="41">
        <v>0.93899999999999995</v>
      </c>
      <c r="AC42" s="41">
        <v>0.96799999999999997</v>
      </c>
      <c r="AD42" s="32">
        <v>0.97366635499547383</v>
      </c>
      <c r="AE42" s="32">
        <v>0.98</v>
      </c>
      <c r="AF42" s="32">
        <v>0.98</v>
      </c>
      <c r="AG42" s="32">
        <v>0.97899999999999998</v>
      </c>
      <c r="AH42" s="32">
        <v>0.97599999999999998</v>
      </c>
      <c r="AI42" s="32">
        <v>0.96799999999999997</v>
      </c>
      <c r="AJ42" s="32">
        <v>0.96261177631525729</v>
      </c>
    </row>
    <row r="44" spans="2:36" ht="12" customHeight="1">
      <c r="B44" s="294" t="s">
        <v>237</v>
      </c>
      <c r="C44" s="36" t="str">
        <f t="shared" si="3" ref="C44:AI44">+C$2</f>
        <v>IQ 17</v>
      </c>
      <c r="D44" s="36" t="str">
        <f t="shared" si="3"/>
        <v>IIQ 17</v>
      </c>
      <c r="E44" s="36" t="str">
        <f t="shared" si="3"/>
        <v>IIIQ 17</v>
      </c>
      <c r="F44" s="36" t="str">
        <f t="shared" si="3"/>
        <v>IVQ 17</v>
      </c>
      <c r="G44" s="36" t="str">
        <f t="shared" si="3"/>
        <v>IQ 18</v>
      </c>
      <c r="H44" s="36" t="str">
        <f t="shared" si="3"/>
        <v>IIQ 18</v>
      </c>
      <c r="I44" s="36" t="str">
        <f t="shared" si="3"/>
        <v>IIIQ 18</v>
      </c>
      <c r="J44" s="36" t="str">
        <f t="shared" si="3"/>
        <v>IVQ 18</v>
      </c>
      <c r="K44" s="36" t="str">
        <f t="shared" si="3"/>
        <v>IQ 19</v>
      </c>
      <c r="L44" s="36" t="str">
        <f t="shared" si="3"/>
        <v>IIQ 19</v>
      </c>
      <c r="M44" s="36" t="str">
        <f t="shared" si="3"/>
        <v>IIIQ 19</v>
      </c>
      <c r="N44" s="36" t="str">
        <f t="shared" si="3"/>
        <v>IVQ 19</v>
      </c>
      <c r="O44" s="36" t="str">
        <f t="shared" si="3"/>
        <v>IQ 20</v>
      </c>
      <c r="P44" s="36" t="str">
        <f t="shared" si="3"/>
        <v>IIQ 20</v>
      </c>
      <c r="Q44" s="36" t="str">
        <f t="shared" si="3"/>
        <v>IIIQ 20</v>
      </c>
      <c r="R44" s="36" t="str">
        <f t="shared" si="3"/>
        <v>IVQ 20</v>
      </c>
      <c r="S44" s="36" t="str">
        <f t="shared" si="3"/>
        <v>IQ 21</v>
      </c>
      <c r="T44" s="36" t="str">
        <f t="shared" si="3"/>
        <v>IIQ 21</v>
      </c>
      <c r="U44" s="36" t="str">
        <f t="shared" si="3"/>
        <v>IIIQ 21</v>
      </c>
      <c r="V44" s="36" t="str">
        <f t="shared" si="3"/>
        <v>IVQ 21</v>
      </c>
      <c r="W44" s="36" t="str">
        <f t="shared" si="3"/>
        <v>IQ 22</v>
      </c>
      <c r="X44" s="36" t="str">
        <f t="shared" si="3"/>
        <v>IIQ 22</v>
      </c>
      <c r="Y44" s="36" t="str">
        <f t="shared" si="3"/>
        <v>IIIQ 22</v>
      </c>
      <c r="Z44" s="36" t="str">
        <f t="shared" si="3"/>
        <v>IVQ 22</v>
      </c>
      <c r="AA44" s="36" t="str">
        <f t="shared" si="3"/>
        <v>IQ 23</v>
      </c>
      <c r="AB44" s="36" t="str">
        <f t="shared" si="3"/>
        <v>IIQ 23</v>
      </c>
      <c r="AC44" s="36" t="str">
        <f t="shared" si="3"/>
        <v>IIIQ 23</v>
      </c>
      <c r="AD44" s="36" t="str">
        <f t="shared" si="3"/>
        <v>IVQ 23</v>
      </c>
      <c r="AE44" s="36" t="str">
        <f t="shared" si="3"/>
        <v>IQ 24</v>
      </c>
      <c r="AF44" s="36" t="str">
        <f t="shared" si="3"/>
        <v>IIQ 24</v>
      </c>
      <c r="AG44" s="36" t="str">
        <f t="shared" si="3"/>
        <v>IIIQ 24</v>
      </c>
      <c r="AH44" s="36" t="str">
        <f t="shared" si="3"/>
        <v>IVQ 24</v>
      </c>
      <c r="AI44" s="36" t="str">
        <f t="shared" si="3"/>
        <v>IQ 25</v>
      </c>
      <c r="AJ44" s="36" t="s">
        <v>366</v>
      </c>
    </row>
    <row r="45" spans="2:36" ht="12" customHeight="1">
      <c r="B45" s="294"/>
      <c r="C45" s="38">
        <f t="shared" si="4" ref="C45:AI45">+C$3</f>
        <v>42614</v>
      </c>
      <c r="D45" s="38">
        <f t="shared" si="4"/>
        <v>42705</v>
      </c>
      <c r="E45" s="38">
        <f t="shared" si="4"/>
        <v>42795</v>
      </c>
      <c r="F45" s="38">
        <f t="shared" si="4"/>
        <v>42887</v>
      </c>
      <c r="G45" s="38">
        <f t="shared" si="4"/>
        <v>42979</v>
      </c>
      <c r="H45" s="38">
        <f t="shared" si="4"/>
        <v>43070</v>
      </c>
      <c r="I45" s="38">
        <f t="shared" si="4"/>
        <v>43160</v>
      </c>
      <c r="J45" s="38">
        <f t="shared" si="4"/>
        <v>43252</v>
      </c>
      <c r="K45" s="38">
        <f t="shared" si="4"/>
        <v>43344</v>
      </c>
      <c r="L45" s="38">
        <f t="shared" si="4"/>
        <v>43435</v>
      </c>
      <c r="M45" s="38">
        <f t="shared" si="4"/>
        <v>43525</v>
      </c>
      <c r="N45" s="38">
        <f t="shared" si="4"/>
        <v>43617</v>
      </c>
      <c r="O45" s="38">
        <f t="shared" si="4"/>
        <v>43709</v>
      </c>
      <c r="P45" s="38">
        <f t="shared" si="4"/>
        <v>43800</v>
      </c>
      <c r="Q45" s="38">
        <f t="shared" si="4"/>
        <v>43891</v>
      </c>
      <c r="R45" s="38">
        <f t="shared" si="4"/>
        <v>43983</v>
      </c>
      <c r="S45" s="38">
        <f t="shared" si="4"/>
        <v>44075</v>
      </c>
      <c r="T45" s="38">
        <f t="shared" si="4"/>
        <v>44166</v>
      </c>
      <c r="U45" s="38">
        <f t="shared" si="4"/>
        <v>44256</v>
      </c>
      <c r="V45" s="38">
        <f t="shared" si="4"/>
        <v>44348</v>
      </c>
      <c r="W45" s="38">
        <f t="shared" si="4"/>
        <v>44440</v>
      </c>
      <c r="X45" s="38">
        <f t="shared" si="4"/>
        <v>44440</v>
      </c>
      <c r="Y45" s="38">
        <f t="shared" si="4"/>
        <v>44621</v>
      </c>
      <c r="Z45" s="38">
        <f t="shared" si="4"/>
        <v>44742</v>
      </c>
      <c r="AA45" s="38">
        <f t="shared" si="4"/>
        <v>44834</v>
      </c>
      <c r="AB45" s="38">
        <f t="shared" si="4"/>
        <v>44926</v>
      </c>
      <c r="AC45" s="38">
        <f t="shared" si="4"/>
        <v>45016</v>
      </c>
      <c r="AD45" s="38">
        <f t="shared" si="4"/>
        <v>45107</v>
      </c>
      <c r="AE45" s="38">
        <f t="shared" si="4"/>
        <v>45199</v>
      </c>
      <c r="AF45" s="38">
        <f t="shared" si="4"/>
        <v>45291</v>
      </c>
      <c r="AG45" s="38">
        <f t="shared" si="4"/>
        <v>45382</v>
      </c>
      <c r="AH45" s="38">
        <f t="shared" si="4"/>
        <v>45473</v>
      </c>
      <c r="AI45" s="38">
        <f t="shared" si="4"/>
        <v>45536</v>
      </c>
      <c r="AJ45" s="38">
        <v>45627</v>
      </c>
    </row>
    <row r="46" spans="1:36" ht="12" customHeight="1">
      <c r="A46" s="17" t="s">
        <v>178</v>
      </c>
      <c r="B46" s="14" t="s">
        <v>0</v>
      </c>
      <c r="C46" s="18">
        <v>143</v>
      </c>
      <c r="D46" s="18">
        <v>144</v>
      </c>
      <c r="E46" s="18">
        <v>143</v>
      </c>
      <c r="F46" s="18">
        <v>143</v>
      </c>
      <c r="G46" s="18">
        <v>143</v>
      </c>
      <c r="H46" s="18">
        <v>138</v>
      </c>
      <c r="I46" s="18">
        <v>136</v>
      </c>
      <c r="J46" s="19">
        <v>136</v>
      </c>
      <c r="K46" s="19">
        <v>137</v>
      </c>
      <c r="L46" s="19">
        <v>136</v>
      </c>
      <c r="M46" s="19">
        <v>135</v>
      </c>
      <c r="N46" s="19">
        <v>134</v>
      </c>
      <c r="O46" s="19">
        <v>135</v>
      </c>
      <c r="P46" s="19">
        <v>136</v>
      </c>
      <c r="Q46" s="19">
        <v>136</v>
      </c>
      <c r="R46" s="19">
        <v>136</v>
      </c>
      <c r="S46" s="19">
        <v>136</v>
      </c>
      <c r="T46" s="19">
        <v>135</v>
      </c>
      <c r="U46" s="19">
        <v>132</v>
      </c>
      <c r="V46" s="19">
        <v>132</v>
      </c>
      <c r="W46" s="19">
        <v>133</v>
      </c>
      <c r="X46" s="19">
        <v>144</v>
      </c>
      <c r="Y46" s="19">
        <v>145</v>
      </c>
      <c r="Z46" s="19">
        <v>142</v>
      </c>
      <c r="AA46" s="19">
        <v>142</v>
      </c>
      <c r="AB46" s="19">
        <v>140</v>
      </c>
      <c r="AC46" s="19">
        <v>141</v>
      </c>
      <c r="AD46" s="19">
        <v>141</v>
      </c>
      <c r="AE46" s="19">
        <v>141</v>
      </c>
      <c r="AF46" s="19">
        <v>141</v>
      </c>
      <c r="AG46" s="19">
        <v>140</v>
      </c>
      <c r="AH46" s="19">
        <v>140</v>
      </c>
      <c r="AI46" s="19">
        <v>139</v>
      </c>
      <c r="AJ46" s="258">
        <v>139</v>
      </c>
    </row>
    <row r="47" spans="1:36" ht="12" customHeight="1">
      <c r="A47" s="17" t="s">
        <v>179</v>
      </c>
      <c r="B47" s="14" t="s">
        <v>180</v>
      </c>
      <c r="C47" s="18">
        <v>171</v>
      </c>
      <c r="D47" s="18">
        <v>172</v>
      </c>
      <c r="E47" s="18">
        <v>171</v>
      </c>
      <c r="F47" s="18">
        <v>171</v>
      </c>
      <c r="G47" s="18">
        <v>171</v>
      </c>
      <c r="H47" s="18">
        <v>171</v>
      </c>
      <c r="I47" s="18">
        <v>171</v>
      </c>
      <c r="J47" s="19">
        <v>170</v>
      </c>
      <c r="K47" s="19">
        <v>171</v>
      </c>
      <c r="L47" s="19">
        <v>171</v>
      </c>
      <c r="M47" s="19">
        <v>168</v>
      </c>
      <c r="N47" s="19">
        <v>166</v>
      </c>
      <c r="O47" s="19">
        <v>165</v>
      </c>
      <c r="P47" s="19">
        <v>164</v>
      </c>
      <c r="Q47" s="19">
        <v>164</v>
      </c>
      <c r="R47" s="19">
        <v>164</v>
      </c>
      <c r="S47" s="19">
        <v>163</v>
      </c>
      <c r="T47" s="19">
        <v>162</v>
      </c>
      <c r="U47" s="19">
        <v>162</v>
      </c>
      <c r="V47" s="19">
        <v>162</v>
      </c>
      <c r="W47" s="19">
        <v>159</v>
      </c>
      <c r="X47" s="19">
        <v>159</v>
      </c>
      <c r="Y47" s="19">
        <v>158</v>
      </c>
      <c r="Z47" s="19">
        <v>159</v>
      </c>
      <c r="AA47" s="19">
        <v>162</v>
      </c>
      <c r="AB47" s="19">
        <v>160</v>
      </c>
      <c r="AC47" s="19">
        <v>162</v>
      </c>
      <c r="AD47" s="19">
        <v>157</v>
      </c>
      <c r="AE47" s="19">
        <v>156</v>
      </c>
      <c r="AF47" s="19">
        <v>156</v>
      </c>
      <c r="AG47" s="19">
        <v>152</v>
      </c>
      <c r="AH47" s="19">
        <v>151</v>
      </c>
      <c r="AI47" s="19">
        <v>152</v>
      </c>
      <c r="AJ47" s="258">
        <v>152</v>
      </c>
    </row>
    <row r="48" spans="1:36" ht="12" customHeight="1">
      <c r="A48" s="17" t="s">
        <v>181</v>
      </c>
      <c r="B48" s="14" t="s">
        <v>1</v>
      </c>
      <c r="C48" s="18">
        <v>135</v>
      </c>
      <c r="D48" s="18">
        <v>136</v>
      </c>
      <c r="E48" s="18">
        <v>136</v>
      </c>
      <c r="F48" s="18">
        <v>136</v>
      </c>
      <c r="G48" s="18">
        <v>135</v>
      </c>
      <c r="H48" s="18">
        <v>134</v>
      </c>
      <c r="I48" s="18">
        <v>131</v>
      </c>
      <c r="J48" s="19">
        <v>132</v>
      </c>
      <c r="K48" s="19">
        <v>132</v>
      </c>
      <c r="L48" s="19">
        <v>131</v>
      </c>
      <c r="M48" s="19">
        <v>131</v>
      </c>
      <c r="N48" s="19">
        <v>129</v>
      </c>
      <c r="O48" s="19">
        <v>127</v>
      </c>
      <c r="P48" s="19">
        <v>129</v>
      </c>
      <c r="Q48" s="19">
        <v>127</v>
      </c>
      <c r="R48" s="19">
        <v>125</v>
      </c>
      <c r="S48" s="19">
        <v>126</v>
      </c>
      <c r="T48" s="19">
        <v>126</v>
      </c>
      <c r="U48" s="19">
        <v>128</v>
      </c>
      <c r="V48" s="19">
        <v>126</v>
      </c>
      <c r="W48" s="19">
        <v>125</v>
      </c>
      <c r="X48" s="19">
        <v>123</v>
      </c>
      <c r="Y48" s="19">
        <v>124</v>
      </c>
      <c r="Z48" s="19">
        <v>123</v>
      </c>
      <c r="AA48" s="19">
        <v>124</v>
      </c>
      <c r="AB48" s="19">
        <v>124</v>
      </c>
      <c r="AC48" s="19">
        <v>123</v>
      </c>
      <c r="AD48" s="19">
        <v>122</v>
      </c>
      <c r="AE48" s="19">
        <v>121</v>
      </c>
      <c r="AF48" s="19">
        <v>121</v>
      </c>
      <c r="AG48" s="19">
        <v>119</v>
      </c>
      <c r="AH48" s="19">
        <v>119</v>
      </c>
      <c r="AI48" s="19">
        <v>119</v>
      </c>
      <c r="AJ48" s="258">
        <v>119</v>
      </c>
    </row>
    <row r="49" spans="1:36" ht="12" customHeight="1">
      <c r="A49" s="17" t="s">
        <v>182</v>
      </c>
      <c r="B49" s="14" t="s">
        <v>2</v>
      </c>
      <c r="C49" s="18">
        <v>111</v>
      </c>
      <c r="D49" s="18">
        <v>113</v>
      </c>
      <c r="E49" s="18">
        <v>113</v>
      </c>
      <c r="F49" s="18">
        <v>113</v>
      </c>
      <c r="G49" s="18">
        <v>113</v>
      </c>
      <c r="H49" s="18">
        <v>114</v>
      </c>
      <c r="I49" s="18">
        <v>114</v>
      </c>
      <c r="J49" s="19">
        <v>114</v>
      </c>
      <c r="K49" s="19">
        <v>115</v>
      </c>
      <c r="L49" s="19">
        <v>114</v>
      </c>
      <c r="M49" s="19">
        <v>114</v>
      </c>
      <c r="N49" s="19">
        <v>114</v>
      </c>
      <c r="O49" s="19">
        <v>114</v>
      </c>
      <c r="P49" s="19">
        <v>114</v>
      </c>
      <c r="Q49" s="19">
        <v>114</v>
      </c>
      <c r="R49" s="19">
        <v>114</v>
      </c>
      <c r="S49" s="19">
        <v>114</v>
      </c>
      <c r="T49" s="19">
        <v>112</v>
      </c>
      <c r="U49" s="19">
        <v>112</v>
      </c>
      <c r="V49" s="19">
        <v>112</v>
      </c>
      <c r="W49" s="19">
        <v>112</v>
      </c>
      <c r="X49" s="19">
        <v>114</v>
      </c>
      <c r="Y49" s="19">
        <v>112</v>
      </c>
      <c r="Z49" s="19">
        <v>110</v>
      </c>
      <c r="AA49" s="19">
        <v>112</v>
      </c>
      <c r="AB49" s="19">
        <v>111</v>
      </c>
      <c r="AC49" s="19">
        <v>112</v>
      </c>
      <c r="AD49" s="19">
        <v>107</v>
      </c>
      <c r="AE49" s="19">
        <v>107</v>
      </c>
      <c r="AF49" s="19">
        <v>107</v>
      </c>
      <c r="AG49" s="19">
        <v>107</v>
      </c>
      <c r="AH49" s="19">
        <v>107</v>
      </c>
      <c r="AI49" s="19">
        <v>107</v>
      </c>
      <c r="AJ49" s="258">
        <v>107</v>
      </c>
    </row>
    <row r="50" spans="1:36" ht="12" customHeight="1">
      <c r="A50" s="17" t="s">
        <v>183</v>
      </c>
      <c r="B50" s="14" t="s">
        <v>3</v>
      </c>
      <c r="C50" s="18">
        <v>83</v>
      </c>
      <c r="D50" s="18">
        <v>90</v>
      </c>
      <c r="E50" s="18">
        <v>91</v>
      </c>
      <c r="F50" s="18">
        <v>91</v>
      </c>
      <c r="G50" s="18">
        <v>91</v>
      </c>
      <c r="H50" s="18">
        <v>92</v>
      </c>
      <c r="I50" s="18">
        <v>87</v>
      </c>
      <c r="J50" s="19">
        <v>86</v>
      </c>
      <c r="K50" s="19">
        <v>86</v>
      </c>
      <c r="L50" s="19">
        <v>86</v>
      </c>
      <c r="M50" s="19">
        <v>86</v>
      </c>
      <c r="N50" s="19">
        <v>85</v>
      </c>
      <c r="O50" s="19">
        <v>89</v>
      </c>
      <c r="P50" s="19">
        <v>89</v>
      </c>
      <c r="Q50" s="19">
        <v>89</v>
      </c>
      <c r="R50" s="19">
        <v>89</v>
      </c>
      <c r="S50" s="19">
        <v>89</v>
      </c>
      <c r="T50" s="19">
        <v>89</v>
      </c>
      <c r="U50" s="19">
        <v>89</v>
      </c>
      <c r="V50" s="19">
        <v>89</v>
      </c>
      <c r="W50" s="19">
        <v>89</v>
      </c>
      <c r="X50" s="19">
        <v>90</v>
      </c>
      <c r="Y50" s="19">
        <v>89</v>
      </c>
      <c r="Z50" s="19">
        <v>90</v>
      </c>
      <c r="AA50" s="19">
        <v>90</v>
      </c>
      <c r="AB50" s="19">
        <v>91</v>
      </c>
      <c r="AC50" s="19">
        <v>91</v>
      </c>
      <c r="AD50" s="19">
        <v>90</v>
      </c>
      <c r="AE50" s="19">
        <v>90</v>
      </c>
      <c r="AF50" s="19">
        <v>90</v>
      </c>
      <c r="AG50" s="19">
        <v>90</v>
      </c>
      <c r="AH50" s="19">
        <v>90</v>
      </c>
      <c r="AI50" s="19">
        <v>90</v>
      </c>
      <c r="AJ50" s="258">
        <v>90</v>
      </c>
    </row>
    <row r="51" spans="1:36" ht="12" customHeight="1">
      <c r="A51" s="17" t="s">
        <v>184</v>
      </c>
      <c r="B51" s="14" t="s">
        <v>185</v>
      </c>
      <c r="C51" s="18">
        <v>62</v>
      </c>
      <c r="D51" s="18">
        <v>63</v>
      </c>
      <c r="E51" s="18">
        <v>59</v>
      </c>
      <c r="F51" s="18">
        <v>61</v>
      </c>
      <c r="G51" s="18">
        <v>61</v>
      </c>
      <c r="H51" s="18">
        <v>61</v>
      </c>
      <c r="I51" s="18">
        <v>62</v>
      </c>
      <c r="J51" s="19">
        <v>62</v>
      </c>
      <c r="K51" s="19">
        <v>62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259"/>
    </row>
    <row r="52" spans="1:36" ht="12" customHeight="1">
      <c r="A52" s="17" t="s">
        <v>186</v>
      </c>
      <c r="B52" s="14" t="s">
        <v>187</v>
      </c>
      <c r="C52" s="18">
        <v>151</v>
      </c>
      <c r="D52" s="18">
        <v>159</v>
      </c>
      <c r="E52" s="18">
        <v>158</v>
      </c>
      <c r="F52" s="18">
        <v>158</v>
      </c>
      <c r="G52" s="18">
        <v>158</v>
      </c>
      <c r="H52" s="18">
        <v>156</v>
      </c>
      <c r="I52" s="18">
        <v>157</v>
      </c>
      <c r="J52" s="19">
        <v>157</v>
      </c>
      <c r="K52" s="19">
        <v>157</v>
      </c>
      <c r="L52" s="19">
        <v>157</v>
      </c>
      <c r="M52" s="19">
        <v>156</v>
      </c>
      <c r="N52" s="19">
        <v>169</v>
      </c>
      <c r="O52" s="19">
        <v>155</v>
      </c>
      <c r="P52" s="19">
        <v>167</v>
      </c>
      <c r="Q52" s="19">
        <v>167</v>
      </c>
      <c r="R52" s="19">
        <v>167</v>
      </c>
      <c r="S52" s="19">
        <v>164</v>
      </c>
      <c r="T52" s="19">
        <v>166</v>
      </c>
      <c r="U52" s="19">
        <v>163</v>
      </c>
      <c r="V52" s="19">
        <v>164</v>
      </c>
      <c r="W52" s="19">
        <v>164</v>
      </c>
      <c r="X52" s="19">
        <v>163</v>
      </c>
      <c r="Y52" s="19">
        <v>163</v>
      </c>
      <c r="Z52" s="19">
        <v>163</v>
      </c>
      <c r="AA52" s="19">
        <v>165</v>
      </c>
      <c r="AB52" s="19">
        <v>163</v>
      </c>
      <c r="AC52" s="19">
        <v>162</v>
      </c>
      <c r="AD52" s="19">
        <v>163</v>
      </c>
      <c r="AE52" s="19">
        <v>162</v>
      </c>
      <c r="AF52" s="19">
        <v>162</v>
      </c>
      <c r="AG52" s="19">
        <v>162</v>
      </c>
      <c r="AH52" s="19">
        <v>162</v>
      </c>
      <c r="AI52" s="19">
        <v>160</v>
      </c>
      <c r="AJ52" s="260">
        <v>161</v>
      </c>
    </row>
    <row r="53" spans="1:36" ht="12" customHeight="1">
      <c r="A53" s="17" t="s">
        <v>188</v>
      </c>
      <c r="B53" s="14" t="s">
        <v>5</v>
      </c>
      <c r="C53" s="18">
        <v>78</v>
      </c>
      <c r="D53" s="18">
        <v>78</v>
      </c>
      <c r="E53" s="18">
        <v>79</v>
      </c>
      <c r="F53" s="18">
        <v>79</v>
      </c>
      <c r="G53" s="18">
        <v>79</v>
      </c>
      <c r="H53" s="18">
        <v>79</v>
      </c>
      <c r="I53" s="18">
        <v>79</v>
      </c>
      <c r="J53" s="19">
        <v>79</v>
      </c>
      <c r="K53" s="19">
        <v>80</v>
      </c>
      <c r="L53" s="19">
        <v>79</v>
      </c>
      <c r="M53" s="19">
        <v>79</v>
      </c>
      <c r="N53" s="19">
        <v>79</v>
      </c>
      <c r="O53" s="19">
        <v>79</v>
      </c>
      <c r="P53" s="19">
        <v>79</v>
      </c>
      <c r="Q53" s="19">
        <v>79</v>
      </c>
      <c r="R53" s="19">
        <v>79</v>
      </c>
      <c r="S53" s="19">
        <v>79</v>
      </c>
      <c r="T53" s="19">
        <v>79</v>
      </c>
      <c r="U53" s="19">
        <v>78</v>
      </c>
      <c r="V53" s="19">
        <v>78</v>
      </c>
      <c r="W53" s="19">
        <v>78</v>
      </c>
      <c r="X53" s="19">
        <v>75</v>
      </c>
      <c r="Y53" s="19">
        <v>78</v>
      </c>
      <c r="Z53" s="19">
        <v>74</v>
      </c>
      <c r="AA53" s="19">
        <v>74</v>
      </c>
      <c r="AB53" s="19">
        <v>73</v>
      </c>
      <c r="AC53" s="19">
        <v>74</v>
      </c>
      <c r="AD53" s="19">
        <v>74</v>
      </c>
      <c r="AE53" s="19">
        <v>74</v>
      </c>
      <c r="AF53" s="19">
        <v>74</v>
      </c>
      <c r="AG53" s="19">
        <v>74</v>
      </c>
      <c r="AH53" s="19">
        <v>73</v>
      </c>
      <c r="AI53" s="19">
        <v>73</v>
      </c>
      <c r="AJ53" s="258">
        <v>73</v>
      </c>
    </row>
    <row r="54" spans="1:36" ht="12" customHeight="1">
      <c r="A54" s="17" t="s">
        <v>189</v>
      </c>
      <c r="B54" s="14" t="s">
        <v>6</v>
      </c>
      <c r="C54" s="18">
        <v>63</v>
      </c>
      <c r="D54" s="18">
        <v>66</v>
      </c>
      <c r="E54" s="18">
        <v>67</v>
      </c>
      <c r="F54" s="18">
        <v>67</v>
      </c>
      <c r="G54" s="18">
        <v>67</v>
      </c>
      <c r="H54" s="18">
        <v>69</v>
      </c>
      <c r="I54" s="18">
        <v>69</v>
      </c>
      <c r="J54" s="19">
        <v>68</v>
      </c>
      <c r="K54" s="19">
        <v>68</v>
      </c>
      <c r="L54" s="19">
        <v>68</v>
      </c>
      <c r="M54" s="19">
        <v>65</v>
      </c>
      <c r="N54" s="19">
        <v>65</v>
      </c>
      <c r="O54" s="19">
        <v>65</v>
      </c>
      <c r="P54" s="19">
        <v>65</v>
      </c>
      <c r="Q54" s="19">
        <v>65</v>
      </c>
      <c r="R54" s="19">
        <v>65</v>
      </c>
      <c r="S54" s="19">
        <v>65</v>
      </c>
      <c r="T54" s="19">
        <v>65</v>
      </c>
      <c r="U54" s="19">
        <v>65</v>
      </c>
      <c r="V54" s="19">
        <v>65</v>
      </c>
      <c r="W54" s="19">
        <v>65</v>
      </c>
      <c r="X54" s="19">
        <v>64</v>
      </c>
      <c r="Y54" s="19">
        <v>64</v>
      </c>
      <c r="Z54" s="19">
        <v>64</v>
      </c>
      <c r="AA54" s="19">
        <v>64</v>
      </c>
      <c r="AB54" s="19">
        <v>67</v>
      </c>
      <c r="AC54" s="19">
        <v>67</v>
      </c>
      <c r="AD54" s="19">
        <v>63</v>
      </c>
      <c r="AE54" s="19">
        <v>63</v>
      </c>
      <c r="AF54" s="19">
        <v>63</v>
      </c>
      <c r="AG54" s="19">
        <v>63</v>
      </c>
      <c r="AH54" s="19">
        <v>63</v>
      </c>
      <c r="AI54" s="19">
        <v>63</v>
      </c>
      <c r="AJ54" s="258">
        <v>62</v>
      </c>
    </row>
    <row r="55" spans="1:36" ht="12" customHeight="1">
      <c r="A55" s="17"/>
      <c r="B55" s="14" t="s">
        <v>365</v>
      </c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58">
        <v>86</v>
      </c>
    </row>
    <row r="56" spans="1:36" ht="12" customHeight="1">
      <c r="A56" s="17" t="s">
        <v>190</v>
      </c>
      <c r="B56" s="14" t="s">
        <v>191</v>
      </c>
      <c r="C56" s="18">
        <v>89</v>
      </c>
      <c r="D56" s="18">
        <v>90</v>
      </c>
      <c r="E56" s="18">
        <v>90</v>
      </c>
      <c r="F56" s="18">
        <v>90</v>
      </c>
      <c r="G56" s="18">
        <v>90</v>
      </c>
      <c r="H56" s="18">
        <v>90</v>
      </c>
      <c r="I56" s="18">
        <v>90</v>
      </c>
      <c r="J56" s="19">
        <v>88</v>
      </c>
      <c r="K56" s="19">
        <v>87</v>
      </c>
      <c r="L56" s="19">
        <v>87</v>
      </c>
      <c r="M56" s="19">
        <v>87</v>
      </c>
      <c r="N56" s="19">
        <v>86</v>
      </c>
      <c r="O56" s="19">
        <v>86</v>
      </c>
      <c r="P56" s="19">
        <v>86</v>
      </c>
      <c r="Q56" s="19">
        <v>85</v>
      </c>
      <c r="R56" s="19">
        <v>85</v>
      </c>
      <c r="S56" s="19">
        <v>85</v>
      </c>
      <c r="T56" s="19">
        <v>85</v>
      </c>
      <c r="U56" s="19">
        <v>85</v>
      </c>
      <c r="V56" s="19">
        <v>84</v>
      </c>
      <c r="W56" s="19">
        <v>84</v>
      </c>
      <c r="X56" s="19">
        <v>84</v>
      </c>
      <c r="Y56" s="19">
        <v>84</v>
      </c>
      <c r="Z56" s="19">
        <v>84</v>
      </c>
      <c r="AA56" s="19">
        <v>85</v>
      </c>
      <c r="AB56" s="19">
        <v>85</v>
      </c>
      <c r="AC56" s="19">
        <v>85</v>
      </c>
      <c r="AD56" s="19">
        <v>84</v>
      </c>
      <c r="AE56" s="19">
        <v>84</v>
      </c>
      <c r="AF56" s="19">
        <v>83</v>
      </c>
      <c r="AG56" s="19">
        <v>83</v>
      </c>
      <c r="AH56" s="19">
        <v>83</v>
      </c>
      <c r="AI56" s="19">
        <v>83</v>
      </c>
      <c r="AJ56" s="258">
        <v>83</v>
      </c>
    </row>
    <row r="57" spans="1:36" ht="12" customHeight="1">
      <c r="A57" s="17" t="s">
        <v>192</v>
      </c>
      <c r="B57" s="14" t="s">
        <v>193</v>
      </c>
      <c r="C57" s="18">
        <v>144</v>
      </c>
      <c r="D57" s="18">
        <v>149</v>
      </c>
      <c r="E57" s="18">
        <v>150</v>
      </c>
      <c r="F57" s="18">
        <v>150</v>
      </c>
      <c r="G57" s="18">
        <v>150</v>
      </c>
      <c r="H57" s="18">
        <v>149</v>
      </c>
      <c r="I57" s="18">
        <v>141</v>
      </c>
      <c r="J57" s="19">
        <v>141</v>
      </c>
      <c r="K57" s="19">
        <v>140</v>
      </c>
      <c r="L57" s="19">
        <v>140</v>
      </c>
      <c r="M57" s="19">
        <v>140</v>
      </c>
      <c r="N57" s="19">
        <v>140</v>
      </c>
      <c r="O57" s="19">
        <v>141</v>
      </c>
      <c r="P57" s="19">
        <v>141</v>
      </c>
      <c r="Q57" s="19">
        <v>141</v>
      </c>
      <c r="R57" s="19">
        <v>142</v>
      </c>
      <c r="S57" s="19">
        <v>140</v>
      </c>
      <c r="T57" s="19">
        <v>139</v>
      </c>
      <c r="U57" s="19">
        <v>139</v>
      </c>
      <c r="V57" s="19">
        <v>138</v>
      </c>
      <c r="W57" s="19">
        <v>138</v>
      </c>
      <c r="X57" s="19">
        <v>136</v>
      </c>
      <c r="Y57" s="19">
        <v>136</v>
      </c>
      <c r="Z57" s="19">
        <v>135</v>
      </c>
      <c r="AA57" s="19">
        <v>136</v>
      </c>
      <c r="AB57" s="19">
        <v>136</v>
      </c>
      <c r="AC57" s="19">
        <v>137</v>
      </c>
      <c r="AD57" s="19">
        <v>131</v>
      </c>
      <c r="AE57" s="19">
        <v>132</v>
      </c>
      <c r="AF57" s="19">
        <v>132</v>
      </c>
      <c r="AG57" s="19">
        <v>132</v>
      </c>
      <c r="AH57" s="19">
        <v>130</v>
      </c>
      <c r="AI57" s="19">
        <v>131</v>
      </c>
      <c r="AJ57" s="258">
        <v>130</v>
      </c>
    </row>
    <row r="58" spans="1:36" ht="12" customHeight="1">
      <c r="A58" s="17" t="s">
        <v>194</v>
      </c>
      <c r="B58" s="14" t="s">
        <v>195</v>
      </c>
      <c r="C58" s="18">
        <v>140</v>
      </c>
      <c r="D58" s="18">
        <v>141</v>
      </c>
      <c r="E58" s="18">
        <v>142</v>
      </c>
      <c r="F58" s="18">
        <v>142</v>
      </c>
      <c r="G58" s="18">
        <v>142</v>
      </c>
      <c r="H58" s="18">
        <v>141</v>
      </c>
      <c r="I58" s="18">
        <v>141</v>
      </c>
      <c r="J58" s="19">
        <v>141</v>
      </c>
      <c r="K58" s="19">
        <v>141</v>
      </c>
      <c r="L58" s="19">
        <v>141</v>
      </c>
      <c r="M58" s="19">
        <v>140</v>
      </c>
      <c r="N58" s="19">
        <v>130</v>
      </c>
      <c r="O58" s="19">
        <v>127</v>
      </c>
      <c r="P58" s="19">
        <v>129</v>
      </c>
      <c r="Q58" s="19">
        <v>128</v>
      </c>
      <c r="R58" s="19">
        <v>129</v>
      </c>
      <c r="S58" s="19">
        <v>127</v>
      </c>
      <c r="T58" s="19">
        <v>127</v>
      </c>
      <c r="U58" s="19">
        <v>129</v>
      </c>
      <c r="V58" s="19">
        <v>129</v>
      </c>
      <c r="W58" s="19">
        <v>131</v>
      </c>
      <c r="X58" s="19">
        <v>129</v>
      </c>
      <c r="Y58" s="19">
        <v>130</v>
      </c>
      <c r="Z58" s="19">
        <v>127</v>
      </c>
      <c r="AA58" s="19">
        <v>127</v>
      </c>
      <c r="AB58" s="19">
        <v>128</v>
      </c>
      <c r="AC58" s="19">
        <v>127</v>
      </c>
      <c r="AD58" s="19">
        <v>124</v>
      </c>
      <c r="AE58" s="19">
        <v>120</v>
      </c>
      <c r="AF58" s="19">
        <v>119</v>
      </c>
      <c r="AG58" s="19">
        <v>119</v>
      </c>
      <c r="AH58" s="19">
        <v>118</v>
      </c>
      <c r="AI58" s="19">
        <v>117</v>
      </c>
      <c r="AJ58" s="258">
        <v>117</v>
      </c>
    </row>
    <row r="59" spans="1:36" ht="12" customHeight="1">
      <c r="A59" s="17" t="s">
        <v>196</v>
      </c>
      <c r="B59" s="14" t="s">
        <v>197</v>
      </c>
      <c r="C59" s="18">
        <v>109</v>
      </c>
      <c r="D59" s="18">
        <v>109</v>
      </c>
      <c r="E59" s="18">
        <v>108</v>
      </c>
      <c r="F59" s="18">
        <v>108</v>
      </c>
      <c r="G59" s="18">
        <v>108</v>
      </c>
      <c r="H59" s="18">
        <v>106</v>
      </c>
      <c r="I59" s="18">
        <v>105</v>
      </c>
      <c r="J59" s="19">
        <v>105</v>
      </c>
      <c r="K59" s="19">
        <v>105</v>
      </c>
      <c r="L59" s="19">
        <v>104</v>
      </c>
      <c r="M59" s="19">
        <v>105</v>
      </c>
      <c r="N59" s="19">
        <v>102</v>
      </c>
      <c r="O59" s="19">
        <v>104</v>
      </c>
      <c r="P59" s="19">
        <v>104</v>
      </c>
      <c r="Q59" s="19">
        <v>104</v>
      </c>
      <c r="R59" s="19">
        <v>104</v>
      </c>
      <c r="S59" s="19">
        <v>104</v>
      </c>
      <c r="T59" s="19">
        <v>104</v>
      </c>
      <c r="U59" s="19">
        <v>104</v>
      </c>
      <c r="V59" s="19">
        <v>104</v>
      </c>
      <c r="W59" s="19">
        <v>105</v>
      </c>
      <c r="X59" s="19">
        <v>106</v>
      </c>
      <c r="Y59" s="19">
        <v>101</v>
      </c>
      <c r="Z59" s="19">
        <v>100</v>
      </c>
      <c r="AA59" s="19">
        <v>101</v>
      </c>
      <c r="AB59" s="19">
        <v>103</v>
      </c>
      <c r="AC59" s="19">
        <v>99</v>
      </c>
      <c r="AD59" s="19">
        <v>98</v>
      </c>
      <c r="AE59" s="19">
        <v>98</v>
      </c>
      <c r="AF59" s="19">
        <v>99</v>
      </c>
      <c r="AG59" s="19">
        <v>98</v>
      </c>
      <c r="AH59" s="19">
        <v>98</v>
      </c>
      <c r="AI59" s="19">
        <v>98</v>
      </c>
      <c r="AJ59" s="258">
        <v>98</v>
      </c>
    </row>
    <row r="60" spans="1:36" ht="12" customHeight="1">
      <c r="A60" s="17" t="s">
        <v>198</v>
      </c>
      <c r="B60" s="14" t="s">
        <v>159</v>
      </c>
      <c r="C60" s="18">
        <v>63</v>
      </c>
      <c r="D60" s="18">
        <v>66</v>
      </c>
      <c r="E60" s="18">
        <v>66</v>
      </c>
      <c r="F60" s="18">
        <v>68</v>
      </c>
      <c r="G60" s="18">
        <v>69</v>
      </c>
      <c r="H60" s="18">
        <v>68</v>
      </c>
      <c r="I60" s="18">
        <v>68</v>
      </c>
      <c r="J60" s="19">
        <v>68</v>
      </c>
      <c r="K60" s="19">
        <v>68</v>
      </c>
      <c r="L60" s="19">
        <v>68</v>
      </c>
      <c r="M60" s="19">
        <v>68</v>
      </c>
      <c r="N60" s="19">
        <v>68</v>
      </c>
      <c r="O60" s="19">
        <v>68</v>
      </c>
      <c r="P60" s="19">
        <v>68</v>
      </c>
      <c r="Q60" s="19">
        <v>68</v>
      </c>
      <c r="R60" s="19">
        <v>68</v>
      </c>
      <c r="S60" s="19">
        <v>70</v>
      </c>
      <c r="T60" s="19">
        <v>70</v>
      </c>
      <c r="U60" s="19">
        <v>70</v>
      </c>
      <c r="V60" s="19">
        <v>70</v>
      </c>
      <c r="W60" s="19">
        <v>70</v>
      </c>
      <c r="X60" s="19">
        <v>69</v>
      </c>
      <c r="Y60" s="19">
        <v>69</v>
      </c>
      <c r="Z60" s="19">
        <v>69</v>
      </c>
      <c r="AA60" s="19">
        <v>69</v>
      </c>
      <c r="AB60" s="19">
        <v>68</v>
      </c>
      <c r="AC60" s="19">
        <v>68</v>
      </c>
      <c r="AD60" s="19">
        <v>67</v>
      </c>
      <c r="AE60" s="19">
        <v>67</v>
      </c>
      <c r="AF60" s="19">
        <v>67</v>
      </c>
      <c r="AG60" s="19">
        <v>65</v>
      </c>
      <c r="AH60" s="19">
        <v>67</v>
      </c>
      <c r="AI60" s="19">
        <v>66</v>
      </c>
      <c r="AJ60" s="258">
        <v>66</v>
      </c>
    </row>
    <row r="61" spans="1:36" ht="12" customHeight="1">
      <c r="A61" s="17" t="s">
        <v>199</v>
      </c>
      <c r="B61" s="14" t="s">
        <v>7</v>
      </c>
      <c r="C61" s="18">
        <v>104</v>
      </c>
      <c r="D61" s="18">
        <v>104</v>
      </c>
      <c r="E61" s="18">
        <v>104</v>
      </c>
      <c r="F61" s="18">
        <v>104</v>
      </c>
      <c r="G61" s="18">
        <v>104</v>
      </c>
      <c r="H61" s="18">
        <v>100</v>
      </c>
      <c r="I61" s="18">
        <v>100</v>
      </c>
      <c r="J61" s="19">
        <v>99</v>
      </c>
      <c r="K61" s="19">
        <v>100</v>
      </c>
      <c r="L61" s="19">
        <v>100</v>
      </c>
      <c r="M61" s="19">
        <v>100</v>
      </c>
      <c r="N61" s="19">
        <v>100</v>
      </c>
      <c r="O61" s="19">
        <v>95</v>
      </c>
      <c r="P61" s="19">
        <v>95</v>
      </c>
      <c r="Q61" s="19">
        <v>95</v>
      </c>
      <c r="R61" s="19">
        <v>95</v>
      </c>
      <c r="S61" s="19">
        <v>95</v>
      </c>
      <c r="T61" s="19">
        <v>95</v>
      </c>
      <c r="U61" s="19">
        <v>95</v>
      </c>
      <c r="V61" s="19">
        <v>94</v>
      </c>
      <c r="W61" s="19">
        <v>94</v>
      </c>
      <c r="X61" s="19">
        <v>92</v>
      </c>
      <c r="Y61" s="19">
        <v>92</v>
      </c>
      <c r="Z61" s="19">
        <v>89</v>
      </c>
      <c r="AA61" s="19">
        <v>89</v>
      </c>
      <c r="AB61" s="19">
        <v>89</v>
      </c>
      <c r="AC61" s="19">
        <v>89</v>
      </c>
      <c r="AD61" s="19">
        <v>88</v>
      </c>
      <c r="AE61" s="19">
        <v>87</v>
      </c>
      <c r="AF61" s="19">
        <v>86</v>
      </c>
      <c r="AG61" s="19">
        <v>86</v>
      </c>
      <c r="AH61" s="19">
        <v>84</v>
      </c>
      <c r="AI61" s="19">
        <v>84</v>
      </c>
      <c r="AJ61" s="258">
        <v>83</v>
      </c>
    </row>
    <row r="62" spans="1:35" ht="12" customHeight="1">
      <c r="A62" s="17" t="s">
        <v>200</v>
      </c>
      <c r="B62" s="14" t="s">
        <v>201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/>
      <c r="K62" s="19"/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</row>
    <row r="63" spans="1:36" s="27" customFormat="1" ht="12" customHeight="1">
      <c r="A63" s="31"/>
      <c r="B63" s="32" t="s">
        <v>8</v>
      </c>
      <c r="C63" s="24">
        <f t="shared" si="5" ref="C63:W63">+SUM(C46:C62)</f>
        <v>1646</v>
      </c>
      <c r="D63" s="24">
        <f t="shared" si="5"/>
        <v>1680</v>
      </c>
      <c r="E63" s="24">
        <f t="shared" si="5"/>
        <v>1677</v>
      </c>
      <c r="F63" s="24">
        <f t="shared" si="5"/>
        <v>1681</v>
      </c>
      <c r="G63" s="24">
        <f t="shared" si="5"/>
        <v>1681</v>
      </c>
      <c r="H63" s="24">
        <f t="shared" si="5"/>
        <v>1668</v>
      </c>
      <c r="I63" s="24">
        <f t="shared" si="5"/>
        <v>1651</v>
      </c>
      <c r="J63" s="24">
        <f t="shared" si="5"/>
        <v>1646</v>
      </c>
      <c r="K63" s="24">
        <f t="shared" si="5"/>
        <v>1649</v>
      </c>
      <c r="L63" s="24">
        <f t="shared" si="5"/>
        <v>1582</v>
      </c>
      <c r="M63" s="24">
        <f t="shared" si="5"/>
        <v>1574</v>
      </c>
      <c r="N63" s="24">
        <f t="shared" si="5"/>
        <v>1567</v>
      </c>
      <c r="O63" s="24">
        <f t="shared" si="5"/>
        <v>1550</v>
      </c>
      <c r="P63" s="24">
        <f t="shared" si="5"/>
        <v>1566</v>
      </c>
      <c r="Q63" s="24">
        <f t="shared" si="5"/>
        <v>1562</v>
      </c>
      <c r="R63" s="24">
        <f t="shared" si="5"/>
        <v>1562</v>
      </c>
      <c r="S63" s="24">
        <f t="shared" si="5"/>
        <v>1557</v>
      </c>
      <c r="T63" s="24">
        <f t="shared" si="5"/>
        <v>1554</v>
      </c>
      <c r="U63" s="24">
        <f t="shared" si="5"/>
        <v>1551</v>
      </c>
      <c r="V63" s="24">
        <f t="shared" si="5"/>
        <v>1547</v>
      </c>
      <c r="W63" s="24">
        <f t="shared" si="5"/>
        <v>1547</v>
      </c>
      <c r="X63" s="24">
        <f t="shared" si="6" ref="X63:Y63">+SUM(X46:X62)</f>
        <v>1548</v>
      </c>
      <c r="Y63" s="24">
        <f t="shared" si="6"/>
        <v>1545</v>
      </c>
      <c r="Z63" s="24">
        <f t="shared" si="7" ref="Z63:AA63">+SUM(Z46:Z62)</f>
        <v>1529</v>
      </c>
      <c r="AA63" s="24">
        <f t="shared" si="7"/>
        <v>1540</v>
      </c>
      <c r="AB63" s="24">
        <f t="shared" si="8" ref="AB63:AD63">+SUM(AB46:AB62)</f>
        <v>1538</v>
      </c>
      <c r="AC63" s="24">
        <f t="shared" si="8"/>
        <v>1537</v>
      </c>
      <c r="AD63" s="24">
        <f t="shared" si="8"/>
        <v>1509</v>
      </c>
      <c r="AE63" s="24">
        <f t="shared" si="9" ref="AE63:AF63">+SUM(AE46:AE62)</f>
        <v>1502</v>
      </c>
      <c r="AF63" s="24">
        <f t="shared" si="9"/>
        <v>1500</v>
      </c>
      <c r="AG63" s="24">
        <f t="shared" si="10" ref="AG63:AH63">+SUM(AG46:AG62)</f>
        <v>1490</v>
      </c>
      <c r="AH63" s="24">
        <f t="shared" si="10"/>
        <v>1485</v>
      </c>
      <c r="AI63" s="24">
        <f>+SUM(AI46:AI62)</f>
        <v>1482</v>
      </c>
      <c r="AJ63" s="261">
        <f>+SUM(AJ46:AJ62)</f>
        <v>1566</v>
      </c>
    </row>
    <row r="66" spans="12:12" ht="12" customHeight="1">
      <c r="L66" s="15"/>
    </row>
    <row r="67" spans="12:12" ht="12" customHeight="1">
      <c r="L67" s="15"/>
    </row>
  </sheetData>
  <mergeCells count="3">
    <mergeCell ref="B2:B3"/>
    <mergeCell ref="B23:B24"/>
    <mergeCell ref="B44:B45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J34"/>
  <sheetViews>
    <sheetView showGridLines="0" workbookViewId="0" topLeftCell="A1">
      <pane xSplit="2" ySplit="3" topLeftCell="AC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A1" sqref="A1"/>
    </sheetView>
  </sheetViews>
  <sheetFormatPr defaultColWidth="11.4542857142857" defaultRowHeight="12" customHeight="1"/>
  <cols>
    <col min="1" max="1" width="3.71428571428571" style="15" customWidth="1"/>
    <col min="2" max="2" width="27.7142857142857" style="15" customWidth="1"/>
    <col min="3" max="28" width="9.71428571428571" style="15" customWidth="1"/>
    <col min="29" max="16384" width="11.4285714285714" style="15"/>
  </cols>
  <sheetData>
    <row r="2" spans="2:36" ht="12" customHeight="1">
      <c r="B2" s="295" t="s">
        <v>203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6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311</v>
      </c>
      <c r="AJ2" s="36" t="s">
        <v>366</v>
      </c>
    </row>
    <row r="3" spans="2:36" ht="12" customHeight="1">
      <c r="B3" s="295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>
        <v>45565</v>
      </c>
      <c r="AJ3" s="38">
        <v>45627</v>
      </c>
    </row>
    <row r="4" spans="2:36" ht="12" customHeight="1">
      <c r="B4" s="14" t="s">
        <v>204</v>
      </c>
      <c r="C4" s="19">
        <v>19885</v>
      </c>
      <c r="D4" s="19">
        <v>19885</v>
      </c>
      <c r="E4" s="33">
        <v>19885</v>
      </c>
      <c r="F4" s="19">
        <v>19885</v>
      </c>
      <c r="G4" s="19">
        <v>19885</v>
      </c>
      <c r="H4" s="25">
        <v>19885</v>
      </c>
      <c r="I4" s="25">
        <v>19885</v>
      </c>
      <c r="J4" s="25">
        <v>19885</v>
      </c>
      <c r="K4" s="25">
        <v>19885</v>
      </c>
      <c r="L4" s="19">
        <v>19885</v>
      </c>
      <c r="M4" s="19">
        <v>19885</v>
      </c>
      <c r="N4" s="19">
        <v>19885</v>
      </c>
      <c r="O4" s="19">
        <v>19885</v>
      </c>
      <c r="P4" s="19">
        <v>19885</v>
      </c>
      <c r="Q4" s="19">
        <v>19885</v>
      </c>
      <c r="R4" s="19">
        <v>19885</v>
      </c>
      <c r="S4" s="19">
        <v>19885</v>
      </c>
      <c r="T4" s="19">
        <v>19885</v>
      </c>
      <c r="U4" s="19">
        <v>19885</v>
      </c>
      <c r="V4" s="19">
        <v>19885</v>
      </c>
      <c r="W4" s="19">
        <v>19885</v>
      </c>
      <c r="X4" s="19">
        <v>19885</v>
      </c>
      <c r="Y4" s="19">
        <v>19885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/>
    </row>
    <row r="5" spans="2:36" ht="12" customHeight="1">
      <c r="B5" s="14" t="s">
        <v>205</v>
      </c>
      <c r="C5" s="19">
        <v>14873</v>
      </c>
      <c r="D5" s="19">
        <v>14873</v>
      </c>
      <c r="E5" s="33">
        <v>14873</v>
      </c>
      <c r="F5" s="19">
        <v>14873</v>
      </c>
      <c r="G5" s="19">
        <v>14873</v>
      </c>
      <c r="H5" s="25">
        <v>14873</v>
      </c>
      <c r="I5" s="25">
        <v>14873</v>
      </c>
      <c r="J5" s="25">
        <v>14873</v>
      </c>
      <c r="K5" s="25">
        <v>14873</v>
      </c>
      <c r="L5" s="19">
        <v>14873</v>
      </c>
      <c r="M5" s="19">
        <v>14865</v>
      </c>
      <c r="N5" s="19">
        <v>14865</v>
      </c>
      <c r="O5" s="19">
        <v>14865</v>
      </c>
      <c r="P5" s="19">
        <v>14865</v>
      </c>
      <c r="Q5" s="19">
        <v>14865</v>
      </c>
      <c r="R5" s="19">
        <v>14865</v>
      </c>
      <c r="S5" s="19">
        <v>7383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/>
    </row>
    <row r="6" spans="2:36" ht="12" customHeight="1">
      <c r="B6" s="14" t="s">
        <v>206</v>
      </c>
      <c r="C6" s="19">
        <v>6569</v>
      </c>
      <c r="D6" s="19">
        <v>4774</v>
      </c>
      <c r="E6" s="33">
        <v>4774</v>
      </c>
      <c r="F6" s="19">
        <v>3876</v>
      </c>
      <c r="G6" s="19">
        <v>3876</v>
      </c>
      <c r="H6" s="25">
        <v>3876</v>
      </c>
      <c r="I6" s="25">
        <v>3876</v>
      </c>
      <c r="J6" s="25">
        <v>2979</v>
      </c>
      <c r="K6" s="25">
        <v>2979</v>
      </c>
      <c r="L6" s="19">
        <v>2979</v>
      </c>
      <c r="M6" s="19">
        <v>2979</v>
      </c>
      <c r="N6" s="19">
        <v>2979</v>
      </c>
      <c r="O6" s="19">
        <v>2979</v>
      </c>
      <c r="P6" s="19">
        <v>2979</v>
      </c>
      <c r="Q6" s="19">
        <v>2979</v>
      </c>
      <c r="R6" s="19">
        <v>2979</v>
      </c>
      <c r="S6" s="19">
        <v>2979</v>
      </c>
      <c r="T6" s="19">
        <v>2979</v>
      </c>
      <c r="U6" s="19">
        <v>2979</v>
      </c>
      <c r="V6" s="19">
        <v>2979</v>
      </c>
      <c r="W6" s="19">
        <v>2979</v>
      </c>
      <c r="X6" s="19">
        <v>2979</v>
      </c>
      <c r="Y6" s="19">
        <v>2979</v>
      </c>
      <c r="Z6" s="19">
        <v>2979</v>
      </c>
      <c r="AA6" s="19">
        <v>2979</v>
      </c>
      <c r="AB6" s="19">
        <v>2979</v>
      </c>
      <c r="AC6" s="19">
        <v>2979</v>
      </c>
      <c r="AD6" s="19">
        <v>2979</v>
      </c>
      <c r="AE6" s="19">
        <v>2979</v>
      </c>
      <c r="AF6" s="19">
        <v>2979</v>
      </c>
      <c r="AG6" s="19">
        <v>2979</v>
      </c>
      <c r="AH6" s="19">
        <v>2979</v>
      </c>
      <c r="AI6" s="19">
        <v>2979</v>
      </c>
      <c r="AJ6" s="19">
        <f>+AI6</f>
        <v>2979</v>
      </c>
    </row>
    <row r="7" spans="2:36" ht="12" customHeight="1">
      <c r="B7" s="14" t="s">
        <v>207</v>
      </c>
      <c r="C7" s="19">
        <v>15014</v>
      </c>
      <c r="D7" s="19">
        <v>15014</v>
      </c>
      <c r="E7" s="33">
        <v>15014</v>
      </c>
      <c r="F7" s="19">
        <v>15014</v>
      </c>
      <c r="G7" s="19">
        <v>15014</v>
      </c>
      <c r="H7" s="25">
        <v>15014</v>
      </c>
      <c r="I7" s="25">
        <v>15014</v>
      </c>
      <c r="J7" s="25">
        <v>15014</v>
      </c>
      <c r="K7" s="25">
        <v>15014</v>
      </c>
      <c r="L7" s="19">
        <v>15014</v>
      </c>
      <c r="M7" s="19">
        <v>15014</v>
      </c>
      <c r="N7" s="19">
        <v>15014</v>
      </c>
      <c r="O7" s="19">
        <v>15014</v>
      </c>
      <c r="P7" s="19">
        <v>15014</v>
      </c>
      <c r="Q7" s="19">
        <v>15014</v>
      </c>
      <c r="R7" s="19">
        <v>15014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/>
    </row>
    <row r="8" spans="2:36" ht="12" customHeight="1">
      <c r="B8" s="14" t="s">
        <v>209</v>
      </c>
      <c r="C8" s="19">
        <v>11242</v>
      </c>
      <c r="D8" s="19">
        <v>11242</v>
      </c>
      <c r="E8" s="33">
        <v>11242</v>
      </c>
      <c r="F8" s="19">
        <v>11242</v>
      </c>
      <c r="G8" s="19">
        <v>11242</v>
      </c>
      <c r="H8" s="25">
        <v>11242</v>
      </c>
      <c r="I8" s="25">
        <v>11242</v>
      </c>
      <c r="J8" s="25">
        <v>11242</v>
      </c>
      <c r="K8" s="25">
        <v>11242</v>
      </c>
      <c r="L8" s="19">
        <v>11242</v>
      </c>
      <c r="M8" s="19">
        <v>11242</v>
      </c>
      <c r="N8" s="19">
        <v>11242</v>
      </c>
      <c r="O8" s="19">
        <v>11242</v>
      </c>
      <c r="P8" s="19">
        <v>11242</v>
      </c>
      <c r="Q8" s="19">
        <v>11242</v>
      </c>
      <c r="R8" s="19">
        <v>11242</v>
      </c>
      <c r="S8" s="19">
        <v>11242</v>
      </c>
      <c r="T8" s="19">
        <v>11242</v>
      </c>
      <c r="U8" s="19">
        <v>11242</v>
      </c>
      <c r="V8" s="19">
        <v>11242</v>
      </c>
      <c r="W8" s="19">
        <v>11242</v>
      </c>
      <c r="X8" s="19">
        <v>11242</v>
      </c>
      <c r="Y8" s="19">
        <v>11242</v>
      </c>
      <c r="Z8" s="19">
        <v>11242</v>
      </c>
      <c r="AA8" s="19">
        <v>11242</v>
      </c>
      <c r="AB8" s="19">
        <v>11242</v>
      </c>
      <c r="AC8" s="19">
        <v>11242</v>
      </c>
      <c r="AD8" s="19">
        <v>11242</v>
      </c>
      <c r="AE8" s="19">
        <v>11242</v>
      </c>
      <c r="AF8" s="19">
        <v>11242</v>
      </c>
      <c r="AG8" s="19">
        <v>11242</v>
      </c>
      <c r="AH8" s="19">
        <v>11242</v>
      </c>
      <c r="AI8" s="19">
        <v>11242</v>
      </c>
      <c r="AJ8" s="19">
        <f>+AI8</f>
        <v>11242</v>
      </c>
    </row>
    <row r="9" spans="2:36" ht="12" customHeight="1">
      <c r="B9" s="14" t="s">
        <v>211</v>
      </c>
      <c r="C9" s="19"/>
      <c r="D9" s="33"/>
      <c r="E9" s="33"/>
      <c r="F9" s="25"/>
      <c r="G9" s="25"/>
      <c r="H9" s="25"/>
      <c r="I9" s="25"/>
      <c r="J9" s="25"/>
      <c r="K9" s="25"/>
      <c r="L9" s="19"/>
      <c r="M9" s="19">
        <v>32173</v>
      </c>
      <c r="N9" s="19">
        <v>32173</v>
      </c>
      <c r="O9" s="19">
        <v>32173</v>
      </c>
      <c r="P9" s="19">
        <v>32173</v>
      </c>
      <c r="Q9" s="19">
        <v>32173</v>
      </c>
      <c r="R9" s="19">
        <v>32173</v>
      </c>
      <c r="S9" s="19">
        <v>32173</v>
      </c>
      <c r="T9" s="19">
        <v>32173</v>
      </c>
      <c r="U9" s="19">
        <v>32173</v>
      </c>
      <c r="V9" s="19">
        <v>32173</v>
      </c>
      <c r="W9" s="19">
        <v>32173</v>
      </c>
      <c r="X9" s="19">
        <v>32173</v>
      </c>
      <c r="Y9" s="19">
        <v>32173</v>
      </c>
      <c r="Z9" s="19">
        <v>32173</v>
      </c>
      <c r="AA9" s="19">
        <v>32173</v>
      </c>
      <c r="AB9" s="19">
        <v>32173</v>
      </c>
      <c r="AC9" s="19">
        <v>32173</v>
      </c>
      <c r="AD9" s="19">
        <v>32173</v>
      </c>
      <c r="AE9" s="19">
        <v>32173</v>
      </c>
      <c r="AF9" s="19">
        <v>32173</v>
      </c>
      <c r="AG9" s="19">
        <v>32173</v>
      </c>
      <c r="AH9" s="19">
        <v>32173</v>
      </c>
      <c r="AI9" s="19">
        <v>32173</v>
      </c>
      <c r="AJ9" s="19">
        <f>+AI9</f>
        <v>32173</v>
      </c>
    </row>
    <row r="10" spans="2:36" ht="12" customHeight="1">
      <c r="B10" s="14" t="s">
        <v>212</v>
      </c>
      <c r="C10" s="19"/>
      <c r="D10" s="33"/>
      <c r="E10" s="33"/>
      <c r="F10" s="25"/>
      <c r="G10" s="25"/>
      <c r="H10" s="25"/>
      <c r="I10" s="25"/>
      <c r="J10" s="25"/>
      <c r="K10" s="25"/>
      <c r="L10" s="19"/>
      <c r="M10" s="19"/>
      <c r="N10" s="19"/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28714</v>
      </c>
      <c r="U10" s="19">
        <v>28714</v>
      </c>
      <c r="V10" s="19">
        <v>27530</v>
      </c>
      <c r="W10" s="19">
        <v>27690</v>
      </c>
      <c r="X10" s="19">
        <v>24098</v>
      </c>
      <c r="Y10" s="19">
        <v>18016</v>
      </c>
      <c r="Z10" s="19">
        <v>18016</v>
      </c>
      <c r="AA10" s="19">
        <v>16832</v>
      </c>
      <c r="AB10" s="19">
        <v>16832</v>
      </c>
      <c r="AC10" s="19">
        <v>8516</v>
      </c>
      <c r="AD10" s="19">
        <v>8516</v>
      </c>
      <c r="AE10" s="19">
        <v>7331</v>
      </c>
      <c r="AF10" s="19">
        <v>4937</v>
      </c>
      <c r="AG10" s="19">
        <v>4937</v>
      </c>
      <c r="AH10" s="19">
        <v>4937</v>
      </c>
      <c r="AI10" s="19">
        <v>4937</v>
      </c>
      <c r="AJ10" s="19">
        <v>3740</v>
      </c>
    </row>
    <row r="11" spans="2:36" ht="12" customHeight="1">
      <c r="B11" s="22" t="s">
        <v>257</v>
      </c>
      <c r="C11" s="23">
        <f t="shared" si="0" ref="C11:AD11">+SUM(C4:C10)</f>
        <v>67583</v>
      </c>
      <c r="D11" s="23">
        <f t="shared" si="0"/>
        <v>65788</v>
      </c>
      <c r="E11" s="23">
        <f t="shared" si="0"/>
        <v>65788</v>
      </c>
      <c r="F11" s="23">
        <f t="shared" si="0"/>
        <v>64890</v>
      </c>
      <c r="G11" s="23">
        <f t="shared" si="0"/>
        <v>64890</v>
      </c>
      <c r="H11" s="23">
        <f t="shared" si="0"/>
        <v>64890</v>
      </c>
      <c r="I11" s="23">
        <f t="shared" si="0"/>
        <v>64890</v>
      </c>
      <c r="J11" s="23">
        <f t="shared" si="0"/>
        <v>63993</v>
      </c>
      <c r="K11" s="23">
        <f t="shared" si="0"/>
        <v>63993</v>
      </c>
      <c r="L11" s="23">
        <f t="shared" si="0"/>
        <v>63993</v>
      </c>
      <c r="M11" s="23">
        <f t="shared" si="0"/>
        <v>96158</v>
      </c>
      <c r="N11" s="23">
        <f t="shared" si="0"/>
        <v>96158</v>
      </c>
      <c r="O11" s="23">
        <f t="shared" si="0"/>
        <v>96158</v>
      </c>
      <c r="P11" s="23">
        <f t="shared" si="0"/>
        <v>96158</v>
      </c>
      <c r="Q11" s="23">
        <f t="shared" si="0"/>
        <v>96158</v>
      </c>
      <c r="R11" s="23">
        <f t="shared" si="0"/>
        <v>96158</v>
      </c>
      <c r="S11" s="23">
        <f t="shared" si="0"/>
        <v>73662</v>
      </c>
      <c r="T11" s="23">
        <f t="shared" si="0"/>
        <v>94993</v>
      </c>
      <c r="U11" s="23">
        <f t="shared" si="0"/>
        <v>94993</v>
      </c>
      <c r="V11" s="23">
        <f t="shared" si="0"/>
        <v>93809</v>
      </c>
      <c r="W11" s="23">
        <f t="shared" si="0"/>
        <v>93969</v>
      </c>
      <c r="X11" s="23">
        <f t="shared" si="0"/>
        <v>90377</v>
      </c>
      <c r="Y11" s="23">
        <f t="shared" si="0"/>
        <v>84295</v>
      </c>
      <c r="Z11" s="23">
        <f t="shared" si="0"/>
        <v>64410</v>
      </c>
      <c r="AA11" s="23">
        <f t="shared" si="0"/>
        <v>63226</v>
      </c>
      <c r="AB11" s="23">
        <f t="shared" si="0"/>
        <v>63226</v>
      </c>
      <c r="AC11" s="23">
        <f t="shared" si="0"/>
        <v>54910</v>
      </c>
      <c r="AD11" s="23">
        <f t="shared" si="0"/>
        <v>54910</v>
      </c>
      <c r="AE11" s="23">
        <f t="shared" si="1" ref="AE11:AJ11">+SUM(AE4:AE10)</f>
        <v>53725</v>
      </c>
      <c r="AF11" s="23">
        <f t="shared" si="1"/>
        <v>51331</v>
      </c>
      <c r="AG11" s="23">
        <f t="shared" si="1"/>
        <v>51331</v>
      </c>
      <c r="AH11" s="23">
        <f t="shared" si="1"/>
        <v>51331</v>
      </c>
      <c r="AI11" s="23">
        <f t="shared" si="1"/>
        <v>51331</v>
      </c>
      <c r="AJ11" s="23">
        <f t="shared" si="1"/>
        <v>50134</v>
      </c>
    </row>
    <row r="13" spans="2:34" ht="12" customHeight="1">
      <c r="B13" s="14" t="s">
        <v>208</v>
      </c>
      <c r="C13" s="19">
        <v>11465</v>
      </c>
      <c r="D13" s="19">
        <v>11465</v>
      </c>
      <c r="E13" s="33">
        <v>11465</v>
      </c>
      <c r="F13" s="19">
        <v>11465</v>
      </c>
      <c r="G13" s="19">
        <v>11465</v>
      </c>
      <c r="H13" s="25">
        <v>11465</v>
      </c>
      <c r="I13" s="25">
        <v>11465</v>
      </c>
      <c r="J13" s="25">
        <v>11465</v>
      </c>
      <c r="K13" s="25">
        <v>11465</v>
      </c>
      <c r="L13" s="19">
        <v>11465</v>
      </c>
      <c r="M13" s="19">
        <v>11465</v>
      </c>
      <c r="N13" s="19">
        <v>11465</v>
      </c>
      <c r="O13" s="19">
        <v>11465</v>
      </c>
      <c r="P13" s="19">
        <v>11465</v>
      </c>
      <c r="Q13" s="19">
        <v>11465</v>
      </c>
      <c r="R13" s="19">
        <v>11465</v>
      </c>
      <c r="S13" s="19">
        <v>11465</v>
      </c>
      <c r="T13" s="19">
        <v>11465</v>
      </c>
      <c r="U13" s="19">
        <v>11465</v>
      </c>
      <c r="V13" s="19">
        <v>11465</v>
      </c>
      <c r="W13" s="19">
        <v>11465</v>
      </c>
      <c r="X13" s="19">
        <v>11465</v>
      </c>
      <c r="Y13" s="19">
        <v>11465</v>
      </c>
      <c r="Z13" s="19">
        <v>11465</v>
      </c>
      <c r="AA13" s="19">
        <v>11465</v>
      </c>
      <c r="AB13" s="19">
        <v>11465</v>
      </c>
      <c r="AC13" s="19">
        <v>11465</v>
      </c>
      <c r="AD13" s="19">
        <v>11465</v>
      </c>
      <c r="AE13" s="19">
        <v>0</v>
      </c>
      <c r="AF13" s="19">
        <v>0</v>
      </c>
      <c r="AG13" s="19">
        <v>0</v>
      </c>
      <c r="AH13" s="19">
        <v>0</v>
      </c>
    </row>
    <row r="14" spans="2:36" ht="12" customHeight="1">
      <c r="B14" s="14" t="s">
        <v>210</v>
      </c>
      <c r="C14" s="52" t="s">
        <v>4</v>
      </c>
      <c r="D14" s="53" t="s">
        <v>4</v>
      </c>
      <c r="E14" s="53" t="s">
        <v>4</v>
      </c>
      <c r="F14" s="25">
        <f>+G14</f>
        <v>7755</v>
      </c>
      <c r="G14" s="25">
        <f>+H14</f>
        <v>7755</v>
      </c>
      <c r="H14" s="25">
        <f>+I14</f>
        <v>7755</v>
      </c>
      <c r="I14" s="25">
        <f>+J14</f>
        <v>7755</v>
      </c>
      <c r="J14" s="25">
        <v>7755</v>
      </c>
      <c r="K14" s="25">
        <v>7755</v>
      </c>
      <c r="L14" s="19">
        <v>7755</v>
      </c>
      <c r="M14" s="19">
        <v>7755</v>
      </c>
      <c r="N14" s="19">
        <v>7755</v>
      </c>
      <c r="O14" s="19">
        <v>8017</v>
      </c>
      <c r="P14" s="19">
        <v>8017</v>
      </c>
      <c r="Q14" s="19">
        <v>8017</v>
      </c>
      <c r="R14" s="19">
        <v>8017</v>
      </c>
      <c r="S14" s="19">
        <v>8017</v>
      </c>
      <c r="T14" s="19">
        <v>8017</v>
      </c>
      <c r="U14" s="19">
        <v>8017</v>
      </c>
      <c r="V14" s="19">
        <v>8017</v>
      </c>
      <c r="W14" s="19">
        <v>8017</v>
      </c>
      <c r="X14" s="19">
        <v>8017</v>
      </c>
      <c r="Y14" s="19">
        <v>8017</v>
      </c>
      <c r="Z14" s="19">
        <v>8017</v>
      </c>
      <c r="AA14" s="19">
        <v>8017</v>
      </c>
      <c r="AB14" s="19">
        <v>8017</v>
      </c>
      <c r="AC14" s="19">
        <v>8017</v>
      </c>
      <c r="AD14" s="19">
        <v>8017</v>
      </c>
      <c r="AE14" s="19">
        <v>8017</v>
      </c>
      <c r="AF14" s="19">
        <v>8017</v>
      </c>
      <c r="AG14" s="19">
        <v>8017</v>
      </c>
      <c r="AH14" s="19">
        <v>8017</v>
      </c>
      <c r="AI14" s="15">
        <v>7940</v>
      </c>
      <c r="AJ14" s="19">
        <f>+AI14</f>
        <v>7940</v>
      </c>
    </row>
    <row r="15" spans="2:36" ht="12" customHeight="1">
      <c r="B15" s="22" t="s">
        <v>258</v>
      </c>
      <c r="C15" s="23">
        <f t="shared" si="2" ref="C15:AD15">+SUM(C13:C14)</f>
        <v>11465</v>
      </c>
      <c r="D15" s="23">
        <f t="shared" si="2"/>
        <v>11465</v>
      </c>
      <c r="E15" s="23">
        <f t="shared" si="2"/>
        <v>11465</v>
      </c>
      <c r="F15" s="23">
        <f t="shared" si="2"/>
        <v>19220</v>
      </c>
      <c r="G15" s="23">
        <f t="shared" si="2"/>
        <v>19220</v>
      </c>
      <c r="H15" s="23">
        <f t="shared" si="2"/>
        <v>19220</v>
      </c>
      <c r="I15" s="23">
        <f t="shared" si="2"/>
        <v>19220</v>
      </c>
      <c r="J15" s="23">
        <f t="shared" si="2"/>
        <v>19220</v>
      </c>
      <c r="K15" s="23">
        <f t="shared" si="2"/>
        <v>19220</v>
      </c>
      <c r="L15" s="23">
        <f t="shared" si="2"/>
        <v>19220</v>
      </c>
      <c r="M15" s="23">
        <f t="shared" si="2"/>
        <v>19220</v>
      </c>
      <c r="N15" s="23">
        <f t="shared" si="2"/>
        <v>19220</v>
      </c>
      <c r="O15" s="23">
        <f t="shared" si="2"/>
        <v>19482</v>
      </c>
      <c r="P15" s="23">
        <f t="shared" si="2"/>
        <v>19482</v>
      </c>
      <c r="Q15" s="23">
        <f t="shared" si="2"/>
        <v>19482</v>
      </c>
      <c r="R15" s="23">
        <f t="shared" si="2"/>
        <v>19482</v>
      </c>
      <c r="S15" s="23">
        <f t="shared" si="2"/>
        <v>19482</v>
      </c>
      <c r="T15" s="23">
        <f t="shared" si="2"/>
        <v>19482</v>
      </c>
      <c r="U15" s="23">
        <f t="shared" si="2"/>
        <v>19482</v>
      </c>
      <c r="V15" s="23">
        <f t="shared" si="2"/>
        <v>19482</v>
      </c>
      <c r="W15" s="23">
        <f t="shared" si="2"/>
        <v>19482</v>
      </c>
      <c r="X15" s="23">
        <f t="shared" si="2"/>
        <v>19482</v>
      </c>
      <c r="Y15" s="23">
        <f t="shared" si="2"/>
        <v>19482</v>
      </c>
      <c r="Z15" s="23">
        <f t="shared" si="2"/>
        <v>19482</v>
      </c>
      <c r="AA15" s="23">
        <f t="shared" si="2"/>
        <v>19482</v>
      </c>
      <c r="AB15" s="23">
        <f t="shared" si="2"/>
        <v>19482</v>
      </c>
      <c r="AC15" s="23">
        <f t="shared" si="2"/>
        <v>19482</v>
      </c>
      <c r="AD15" s="23">
        <f t="shared" si="2"/>
        <v>19482</v>
      </c>
      <c r="AE15" s="23">
        <f t="shared" si="3" ref="AE15:AF15">+SUM(AE13:AE14)</f>
        <v>8017</v>
      </c>
      <c r="AF15" s="23">
        <f t="shared" si="3"/>
        <v>8017</v>
      </c>
      <c r="AG15" s="23">
        <f t="shared" si="4" ref="AG15:AJ15">+SUM(AG13:AG14)</f>
        <v>8017</v>
      </c>
      <c r="AH15" s="23">
        <f t="shared" si="4"/>
        <v>8017</v>
      </c>
      <c r="AI15" s="23">
        <f t="shared" si="4"/>
        <v>7940</v>
      </c>
      <c r="AJ15" s="23">
        <f t="shared" si="4"/>
        <v>7940</v>
      </c>
    </row>
    <row r="17" spans="2:36" ht="12" customHeight="1">
      <c r="B17" s="22" t="s">
        <v>8</v>
      </c>
      <c r="C17" s="23">
        <f t="shared" si="5" ref="C17:AD17">+C15+C11</f>
        <v>79048</v>
      </c>
      <c r="D17" s="23">
        <f t="shared" si="5"/>
        <v>77253</v>
      </c>
      <c r="E17" s="23">
        <f t="shared" si="5"/>
        <v>77253</v>
      </c>
      <c r="F17" s="23">
        <f t="shared" si="5"/>
        <v>84110</v>
      </c>
      <c r="G17" s="23">
        <f t="shared" si="5"/>
        <v>84110</v>
      </c>
      <c r="H17" s="23">
        <f t="shared" si="5"/>
        <v>84110</v>
      </c>
      <c r="I17" s="23">
        <f t="shared" si="5"/>
        <v>84110</v>
      </c>
      <c r="J17" s="23">
        <f t="shared" si="5"/>
        <v>83213</v>
      </c>
      <c r="K17" s="23">
        <f t="shared" si="5"/>
        <v>83213</v>
      </c>
      <c r="L17" s="23">
        <f t="shared" si="5"/>
        <v>83213</v>
      </c>
      <c r="M17" s="23">
        <f t="shared" si="5"/>
        <v>115378</v>
      </c>
      <c r="N17" s="23">
        <f t="shared" si="5"/>
        <v>115378</v>
      </c>
      <c r="O17" s="23">
        <f t="shared" si="5"/>
        <v>115640</v>
      </c>
      <c r="P17" s="23">
        <f t="shared" si="5"/>
        <v>115640</v>
      </c>
      <c r="Q17" s="23">
        <f t="shared" si="5"/>
        <v>115640</v>
      </c>
      <c r="R17" s="23">
        <f t="shared" si="5"/>
        <v>115640</v>
      </c>
      <c r="S17" s="23">
        <f t="shared" si="5"/>
        <v>93144</v>
      </c>
      <c r="T17" s="23">
        <f t="shared" si="5"/>
        <v>114475</v>
      </c>
      <c r="U17" s="23">
        <f t="shared" si="5"/>
        <v>114475</v>
      </c>
      <c r="V17" s="23">
        <f t="shared" si="5"/>
        <v>113291</v>
      </c>
      <c r="W17" s="23">
        <f t="shared" si="5"/>
        <v>113451</v>
      </c>
      <c r="X17" s="23">
        <f t="shared" si="5"/>
        <v>109859</v>
      </c>
      <c r="Y17" s="23">
        <f t="shared" si="5"/>
        <v>103777</v>
      </c>
      <c r="Z17" s="23">
        <f t="shared" si="5"/>
        <v>83892</v>
      </c>
      <c r="AA17" s="23">
        <f t="shared" si="5"/>
        <v>82708</v>
      </c>
      <c r="AB17" s="23">
        <f t="shared" si="5"/>
        <v>82708</v>
      </c>
      <c r="AC17" s="23">
        <f t="shared" si="5"/>
        <v>74392</v>
      </c>
      <c r="AD17" s="23">
        <f t="shared" si="5"/>
        <v>74392</v>
      </c>
      <c r="AE17" s="23">
        <f t="shared" si="6" ref="AE17:AF17">+AE15+AE11</f>
        <v>61742</v>
      </c>
      <c r="AF17" s="23">
        <f t="shared" si="6"/>
        <v>59348</v>
      </c>
      <c r="AG17" s="23">
        <f t="shared" si="7" ref="AG17:AI17">+AG15+AG11</f>
        <v>59348</v>
      </c>
      <c r="AH17" s="23">
        <f t="shared" si="7"/>
        <v>59348</v>
      </c>
      <c r="AI17" s="23">
        <f t="shared" si="7"/>
        <v>59271</v>
      </c>
      <c r="AJ17" s="23">
        <f>+AJ15+AJ11</f>
        <v>58074</v>
      </c>
    </row>
    <row r="18" spans="3:34" ht="12" customHeight="1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6" s="34" customFormat="1" ht="12" customHeight="1">
      <c r="B19" s="294" t="s">
        <v>213</v>
      </c>
      <c r="C19" s="36" t="str">
        <f t="shared" si="8" ref="C19:AI19">+C$2</f>
        <v>IQ 17</v>
      </c>
      <c r="D19" s="36" t="str">
        <f t="shared" si="8"/>
        <v>IIQ 17</v>
      </c>
      <c r="E19" s="36" t="str">
        <f t="shared" si="8"/>
        <v>IIIQ 17</v>
      </c>
      <c r="F19" s="36" t="str">
        <f t="shared" si="8"/>
        <v>IVQ 17</v>
      </c>
      <c r="G19" s="36" t="str">
        <f t="shared" si="8"/>
        <v>IQ 18</v>
      </c>
      <c r="H19" s="36" t="str">
        <f t="shared" si="8"/>
        <v>IIQ 18</v>
      </c>
      <c r="I19" s="36" t="str">
        <f t="shared" si="8"/>
        <v>IIIQ 18</v>
      </c>
      <c r="J19" s="36" t="str">
        <f t="shared" si="8"/>
        <v>IVQ 18</v>
      </c>
      <c r="K19" s="36" t="str">
        <f t="shared" si="8"/>
        <v>IQ 19</v>
      </c>
      <c r="L19" s="36" t="str">
        <f t="shared" si="8"/>
        <v>IIQ 19</v>
      </c>
      <c r="M19" s="36" t="str">
        <f t="shared" si="8"/>
        <v>IIIQ 19</v>
      </c>
      <c r="N19" s="36" t="str">
        <f t="shared" si="8"/>
        <v>IVQ 19</v>
      </c>
      <c r="O19" s="36" t="str">
        <f t="shared" si="8"/>
        <v>IQ 20</v>
      </c>
      <c r="P19" s="36" t="str">
        <f t="shared" si="8"/>
        <v>IIQ 20</v>
      </c>
      <c r="Q19" s="36" t="str">
        <f t="shared" si="8"/>
        <v>IIIQ 20</v>
      </c>
      <c r="R19" s="36" t="str">
        <f t="shared" si="8"/>
        <v>IVQ 20</v>
      </c>
      <c r="S19" s="36" t="str">
        <f t="shared" si="8"/>
        <v>IQ 21</v>
      </c>
      <c r="T19" s="36" t="str">
        <f t="shared" si="8"/>
        <v>IIQ 21</v>
      </c>
      <c r="U19" s="36" t="str">
        <f t="shared" si="8"/>
        <v>IIIQ 21</v>
      </c>
      <c r="V19" s="36" t="str">
        <f t="shared" si="8"/>
        <v>IVQ 21</v>
      </c>
      <c r="W19" s="36" t="str">
        <f t="shared" si="8"/>
        <v>IQ 22</v>
      </c>
      <c r="X19" s="36" t="str">
        <f t="shared" si="8"/>
        <v>IIQ 22</v>
      </c>
      <c r="Y19" s="36" t="str">
        <f t="shared" si="8"/>
        <v>IIIQ 22</v>
      </c>
      <c r="Z19" s="36" t="str">
        <f t="shared" si="8"/>
        <v>IVQ 22</v>
      </c>
      <c r="AA19" s="36" t="str">
        <f t="shared" si="8"/>
        <v>IQ 23</v>
      </c>
      <c r="AB19" s="36" t="str">
        <f t="shared" si="8"/>
        <v>IIQ 23</v>
      </c>
      <c r="AC19" s="36" t="str">
        <f t="shared" si="8"/>
        <v>IIIQ 23</v>
      </c>
      <c r="AD19" s="36" t="str">
        <f t="shared" si="8"/>
        <v>IVQ 23</v>
      </c>
      <c r="AE19" s="36" t="str">
        <f t="shared" si="8"/>
        <v>IQ 24</v>
      </c>
      <c r="AF19" s="36" t="str">
        <f t="shared" si="8"/>
        <v>IIQ 24</v>
      </c>
      <c r="AG19" s="36" t="str">
        <f t="shared" si="8"/>
        <v>IIIQ 24</v>
      </c>
      <c r="AH19" s="36" t="str">
        <f t="shared" si="8"/>
        <v>IVQ 24</v>
      </c>
      <c r="AI19" s="36" t="str">
        <f t="shared" si="8"/>
        <v>IQ 25</v>
      </c>
      <c r="AJ19" s="36" t="s">
        <v>366</v>
      </c>
    </row>
    <row r="20" spans="2:36" ht="12" customHeight="1">
      <c r="B20" s="294"/>
      <c r="C20" s="38">
        <f t="shared" si="9" ref="C20:AI20">+C$3</f>
        <v>42614</v>
      </c>
      <c r="D20" s="38">
        <f t="shared" si="9"/>
        <v>42705</v>
      </c>
      <c r="E20" s="38">
        <f t="shared" si="9"/>
        <v>42795</v>
      </c>
      <c r="F20" s="38">
        <f t="shared" si="9"/>
        <v>42887</v>
      </c>
      <c r="G20" s="38">
        <f t="shared" si="9"/>
        <v>42979</v>
      </c>
      <c r="H20" s="38">
        <f t="shared" si="9"/>
        <v>43070</v>
      </c>
      <c r="I20" s="38">
        <f t="shared" si="9"/>
        <v>43160</v>
      </c>
      <c r="J20" s="38">
        <f t="shared" si="9"/>
        <v>43252</v>
      </c>
      <c r="K20" s="38">
        <f t="shared" si="9"/>
        <v>43344</v>
      </c>
      <c r="L20" s="38">
        <f t="shared" si="9"/>
        <v>43435</v>
      </c>
      <c r="M20" s="38">
        <f t="shared" si="9"/>
        <v>43525</v>
      </c>
      <c r="N20" s="38">
        <f t="shared" si="9"/>
        <v>43617</v>
      </c>
      <c r="O20" s="38">
        <f t="shared" si="9"/>
        <v>43709</v>
      </c>
      <c r="P20" s="38">
        <f t="shared" si="9"/>
        <v>43800</v>
      </c>
      <c r="Q20" s="38">
        <f t="shared" si="9"/>
        <v>43891</v>
      </c>
      <c r="R20" s="38">
        <f t="shared" si="9"/>
        <v>43983</v>
      </c>
      <c r="S20" s="38">
        <f t="shared" si="9"/>
        <v>44075</v>
      </c>
      <c r="T20" s="38">
        <f t="shared" si="9"/>
        <v>44166</v>
      </c>
      <c r="U20" s="38">
        <f t="shared" si="9"/>
        <v>44256</v>
      </c>
      <c r="V20" s="38">
        <f t="shared" si="9"/>
        <v>44348</v>
      </c>
      <c r="W20" s="38">
        <f t="shared" si="9"/>
        <v>44440</v>
      </c>
      <c r="X20" s="38">
        <f t="shared" si="9"/>
        <v>44440</v>
      </c>
      <c r="Y20" s="38">
        <f t="shared" si="9"/>
        <v>44621</v>
      </c>
      <c r="Z20" s="38">
        <f t="shared" si="9"/>
        <v>44742</v>
      </c>
      <c r="AA20" s="38">
        <f t="shared" si="9"/>
        <v>44834</v>
      </c>
      <c r="AB20" s="38">
        <f t="shared" si="9"/>
        <v>44926</v>
      </c>
      <c r="AC20" s="38">
        <f t="shared" si="9"/>
        <v>45016</v>
      </c>
      <c r="AD20" s="38">
        <f t="shared" si="9"/>
        <v>45107</v>
      </c>
      <c r="AE20" s="38">
        <f t="shared" si="9"/>
        <v>45199</v>
      </c>
      <c r="AF20" s="38">
        <f t="shared" si="9"/>
        <v>45291</v>
      </c>
      <c r="AG20" s="38">
        <f t="shared" si="9"/>
        <v>45382</v>
      </c>
      <c r="AH20" s="38">
        <f t="shared" si="9"/>
        <v>45473</v>
      </c>
      <c r="AI20" s="38">
        <f t="shared" si="9"/>
        <v>45565</v>
      </c>
      <c r="AJ20" s="38">
        <v>45627</v>
      </c>
    </row>
    <row r="21" spans="2:36" ht="12" customHeight="1">
      <c r="B21" s="14" t="s">
        <v>204</v>
      </c>
      <c r="C21" s="27">
        <v>1</v>
      </c>
      <c r="D21" s="27">
        <v>1</v>
      </c>
      <c r="E21" s="27">
        <v>1</v>
      </c>
      <c r="F21" s="27">
        <v>0.95199999999999996</v>
      </c>
      <c r="G21" s="27">
        <v>0.95199999999999996</v>
      </c>
      <c r="H21" s="27">
        <v>0.94</v>
      </c>
      <c r="I21" s="35">
        <v>0.94</v>
      </c>
      <c r="J21" s="28">
        <v>0.98399999999999999</v>
      </c>
      <c r="K21" s="28">
        <v>0.98399999999999999</v>
      </c>
      <c r="L21" s="28">
        <v>0.90300000000000002</v>
      </c>
      <c r="M21" s="28">
        <v>0.90300000000000002</v>
      </c>
      <c r="N21" s="28">
        <v>0.95199999999999996</v>
      </c>
      <c r="O21" s="28">
        <v>0.92600000000000005</v>
      </c>
      <c r="P21" s="28">
        <v>0.92600000000000005</v>
      </c>
      <c r="Q21" s="28">
        <v>0.86899999999999999</v>
      </c>
      <c r="R21" s="28">
        <v>0.86949000138799759</v>
      </c>
      <c r="S21" s="28">
        <v>0.86949000138799759</v>
      </c>
      <c r="T21" s="28">
        <v>0.76610630452668271</v>
      </c>
      <c r="U21" s="28">
        <v>0.76610630452668271</v>
      </c>
      <c r="V21" s="28">
        <v>0.66935281089638499</v>
      </c>
      <c r="W21" s="28">
        <v>0.60907499009291532</v>
      </c>
      <c r="X21" s="28">
        <v>0.60907499009291532</v>
      </c>
      <c r="Y21" s="28">
        <v>0.5123214964626176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28"/>
    </row>
    <row r="22" spans="2:36" ht="12" customHeight="1">
      <c r="B22" s="14" t="s">
        <v>205</v>
      </c>
      <c r="C22" s="27">
        <v>1</v>
      </c>
      <c r="D22" s="27">
        <v>1</v>
      </c>
      <c r="E22" s="27">
        <v>1</v>
      </c>
      <c r="F22" s="27">
        <v>1</v>
      </c>
      <c r="G22" s="27">
        <v>1</v>
      </c>
      <c r="H22" s="27">
        <v>0.86</v>
      </c>
      <c r="I22" s="35">
        <v>0.86</v>
      </c>
      <c r="J22" s="28">
        <v>0.85599999999999998</v>
      </c>
      <c r="K22" s="28">
        <v>0.91600000000000004</v>
      </c>
      <c r="L22" s="28">
        <v>1</v>
      </c>
      <c r="M22" s="28">
        <v>0.97099999999999997</v>
      </c>
      <c r="N22" s="28">
        <v>0.935</v>
      </c>
      <c r="O22" s="28">
        <v>0.935</v>
      </c>
      <c r="P22" s="28">
        <v>0.96399999999999997</v>
      </c>
      <c r="Q22" s="28">
        <v>0.96399999999999997</v>
      </c>
      <c r="R22" s="28">
        <v>0.96414396232761523</v>
      </c>
      <c r="S22" s="28">
        <v>0.85561424895029126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28"/>
    </row>
    <row r="23" spans="2:36" ht="12" customHeight="1">
      <c r="B23" s="14" t="s">
        <v>206</v>
      </c>
      <c r="C23" s="27">
        <v>1</v>
      </c>
      <c r="D23" s="27">
        <v>1</v>
      </c>
      <c r="E23" s="27">
        <v>1</v>
      </c>
      <c r="F23" s="27">
        <v>1</v>
      </c>
      <c r="G23" s="27">
        <v>1</v>
      </c>
      <c r="H23" s="27">
        <v>1</v>
      </c>
      <c r="I23" s="35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8">
        <v>1</v>
      </c>
      <c r="AE23" s="28">
        <v>1</v>
      </c>
      <c r="AF23" s="28">
        <v>1</v>
      </c>
      <c r="AG23" s="28">
        <v>1</v>
      </c>
      <c r="AH23" s="28">
        <v>1</v>
      </c>
      <c r="AI23" s="28">
        <v>1</v>
      </c>
      <c r="AJ23" s="28">
        <v>1</v>
      </c>
    </row>
    <row r="24" spans="2:36" ht="12" customHeight="1">
      <c r="B24" s="14" t="s">
        <v>207</v>
      </c>
      <c r="C24" s="27">
        <v>1</v>
      </c>
      <c r="D24" s="27">
        <v>1</v>
      </c>
      <c r="E24" s="27">
        <v>1</v>
      </c>
      <c r="F24" s="27">
        <v>1</v>
      </c>
      <c r="G24" s="27">
        <v>1</v>
      </c>
      <c r="H24" s="27">
        <v>1</v>
      </c>
      <c r="I24" s="35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0.925</v>
      </c>
      <c r="R24" s="28">
        <v>0.92460370321033702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28"/>
    </row>
    <row r="25" spans="2:36" ht="12" customHeight="1">
      <c r="B25" s="14" t="s">
        <v>209</v>
      </c>
      <c r="C25" s="27">
        <v>1</v>
      </c>
      <c r="D25" s="27">
        <v>1</v>
      </c>
      <c r="E25" s="27">
        <v>1</v>
      </c>
      <c r="F25" s="27">
        <v>1</v>
      </c>
      <c r="G25" s="27">
        <v>1</v>
      </c>
      <c r="H25" s="27">
        <v>1</v>
      </c>
      <c r="I25" s="35">
        <v>1</v>
      </c>
      <c r="J25" s="28">
        <v>1</v>
      </c>
      <c r="K25" s="28">
        <v>1</v>
      </c>
      <c r="L25" s="28">
        <v>0.78100000000000003</v>
      </c>
      <c r="M25" s="28">
        <v>0.92300000000000004</v>
      </c>
      <c r="N25" s="28">
        <v>1</v>
      </c>
      <c r="O25" s="28">
        <v>1</v>
      </c>
      <c r="P25" s="28">
        <v>1</v>
      </c>
      <c r="Q25" s="28">
        <v>0.92600000000000005</v>
      </c>
      <c r="R25" s="28">
        <v>0.84866359299430416</v>
      </c>
      <c r="S25" s="28">
        <v>0.84866359299430416</v>
      </c>
      <c r="T25" s="28">
        <v>0.77121363208977989</v>
      </c>
      <c r="U25" s="28">
        <v>0.84866359299430416</v>
      </c>
      <c r="V25" s="28">
        <v>0.84866359299430416</v>
      </c>
      <c r="W25" s="28">
        <v>0.84866359299430416</v>
      </c>
      <c r="X25" s="28">
        <v>0.84866359299430416</v>
      </c>
      <c r="Y25" s="28">
        <v>0.92611355389882855</v>
      </c>
      <c r="Z25" s="28">
        <v>0.92611355389882855</v>
      </c>
      <c r="AA25" s="28">
        <v>0.78512343762648196</v>
      </c>
      <c r="AB25" s="28">
        <v>0.78512343762648196</v>
      </c>
      <c r="AC25" s="28">
        <v>0.51602558685466882</v>
      </c>
      <c r="AD25" s="28">
        <v>0.51602558685466882</v>
      </c>
      <c r="AE25" s="28">
        <v>0.57562861877774818</v>
      </c>
      <c r="AF25" s="28">
        <v>0.79400000000000004</v>
      </c>
      <c r="AG25" s="28">
        <v>0.79406869595461893</v>
      </c>
      <c r="AH25" s="28">
        <v>0.79406869595461893</v>
      </c>
      <c r="AI25" s="28">
        <v>0.92600000000000005</v>
      </c>
      <c r="AJ25" s="28">
        <v>1</v>
      </c>
    </row>
    <row r="26" spans="2:36" ht="12" customHeight="1">
      <c r="B26" s="14" t="s">
        <v>211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28">
        <v>0.975</v>
      </c>
      <c r="N26" s="28">
        <v>0.975</v>
      </c>
      <c r="O26" s="28">
        <v>0.975</v>
      </c>
      <c r="P26" s="28">
        <v>0.975</v>
      </c>
      <c r="Q26" s="28">
        <v>0.975</v>
      </c>
      <c r="R26" s="28">
        <v>0.97466820004351473</v>
      </c>
      <c r="S26" s="28">
        <v>0.97466820004351473</v>
      </c>
      <c r="T26" s="28">
        <v>0.84720106921953187</v>
      </c>
      <c r="U26" s="28">
        <v>0.84720106921953187</v>
      </c>
      <c r="V26" s="28">
        <v>0.84720106921953187</v>
      </c>
      <c r="W26" s="28">
        <v>0.8112703198334007</v>
      </c>
      <c r="X26" s="28">
        <v>0.89833089857955428</v>
      </c>
      <c r="Y26" s="28">
        <v>0.89833089857955428</v>
      </c>
      <c r="Z26" s="28">
        <v>0.92167867848714846</v>
      </c>
      <c r="AA26" s="28">
        <v>0.90467161905945981</v>
      </c>
      <c r="AB26" s="28">
        <v>0.93886595369900883</v>
      </c>
      <c r="AC26" s="28">
        <v>0.94623411862454432</v>
      </c>
      <c r="AD26" s="28">
        <v>0.94623411862454432</v>
      </c>
      <c r="AE26" s="28">
        <v>0.95664066142417559</v>
      </c>
      <c r="AF26" s="28">
        <v>0.95699999999999996</v>
      </c>
      <c r="AG26" s="28">
        <v>0.95664066142417559</v>
      </c>
      <c r="AH26" s="28">
        <v>1</v>
      </c>
      <c r="AI26" s="28">
        <v>0.99299999999999999</v>
      </c>
      <c r="AJ26" s="28">
        <v>1</v>
      </c>
    </row>
    <row r="27" spans="2:36" ht="12" customHeight="1">
      <c r="B27" s="14" t="s">
        <v>212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28">
        <v>0.74578443954176377</v>
      </c>
      <c r="U27" s="28">
        <v>0.76889266553947577</v>
      </c>
      <c r="V27" s="28">
        <v>0.80197115300790989</v>
      </c>
      <c r="W27" s="28">
        <v>0.84589010300067413</v>
      </c>
      <c r="X27" s="28">
        <v>0.65492064401036254</v>
      </c>
      <c r="Y27" s="28">
        <v>0.57575158787734815</v>
      </c>
      <c r="Z27" s="28">
        <v>0.67130064680712187</v>
      </c>
      <c r="AA27" s="28">
        <v>0.64817048246885656</v>
      </c>
      <c r="AB27" s="28">
        <v>0.64817048246885656</v>
      </c>
      <c r="AC27" s="28">
        <v>1</v>
      </c>
      <c r="AD27" s="28">
        <v>1</v>
      </c>
      <c r="AE27" s="28">
        <v>1</v>
      </c>
      <c r="AF27" s="28">
        <v>1</v>
      </c>
      <c r="AG27" s="28">
        <v>1</v>
      </c>
      <c r="AH27" s="28">
        <v>1</v>
      </c>
      <c r="AI27" s="28">
        <v>1</v>
      </c>
      <c r="AJ27" s="28">
        <v>1</v>
      </c>
    </row>
    <row r="28" spans="2:36" ht="12" customHeight="1">
      <c r="B28" s="22" t="s">
        <v>257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>
        <v>0.97199999999999998</v>
      </c>
      <c r="O28" s="32">
        <v>0.96599999999999997</v>
      </c>
      <c r="P28" s="32">
        <v>0.97099999999999997</v>
      </c>
      <c r="Q28" s="32">
        <v>0.93899999999999995</v>
      </c>
      <c r="R28" s="32">
        <v>0.93</v>
      </c>
      <c r="S28" s="32">
        <v>0.91600000000000004</v>
      </c>
      <c r="T28" s="32">
        <v>0.795</v>
      </c>
      <c r="U28" s="32">
        <v>0.81200000000000006</v>
      </c>
      <c r="V28" s="32">
        <v>0.80100000000000005</v>
      </c>
      <c r="W28" s="32">
        <v>0.78900000000000003</v>
      </c>
      <c r="X28" s="32">
        <v>0.76700000000000002</v>
      </c>
      <c r="Y28" s="32">
        <v>0.746</v>
      </c>
      <c r="Z28" s="32">
        <v>0.855</v>
      </c>
      <c r="AA28" s="32">
        <v>0.82</v>
      </c>
      <c r="AB28" s="32">
        <v>0.83699999999999997</v>
      </c>
      <c r="AC28" s="32">
        <v>0.86940193586791947</v>
      </c>
      <c r="AD28" s="32">
        <v>0.86940193586791947</v>
      </c>
      <c r="AE28" s="32">
        <v>0.88522419730107027</v>
      </c>
      <c r="AF28" s="32">
        <v>0.92800000000000005</v>
      </c>
      <c r="AG28" s="32">
        <v>0.92771755859032545</v>
      </c>
      <c r="AH28" s="32">
        <v>0.95489411856383077</v>
      </c>
      <c r="AI28" s="32">
        <v>0.97899999999999998</v>
      </c>
      <c r="AJ28" s="32">
        <v>1</v>
      </c>
    </row>
    <row r="29" spans="3:34" ht="12" customHeight="1">
      <c r="C29" s="27"/>
      <c r="D29" s="27"/>
      <c r="E29" s="27"/>
      <c r="F29" s="27"/>
      <c r="G29" s="27"/>
      <c r="H29" s="27"/>
      <c r="I29" s="35"/>
      <c r="J29" s="28"/>
      <c r="K29" s="28"/>
      <c r="L29" s="28"/>
      <c r="M29" s="28"/>
      <c r="N29" s="28"/>
      <c r="O29" s="28"/>
      <c r="P29" s="28"/>
      <c r="Q29" s="28"/>
      <c r="R29" s="2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8"/>
      <c r="AD29" s="28"/>
      <c r="AE29" s="28"/>
      <c r="AF29" s="28"/>
      <c r="AG29" s="28"/>
      <c r="AH29" s="28"/>
    </row>
    <row r="30" spans="2:35" ht="12" customHeight="1">
      <c r="B30" s="14" t="s">
        <v>208</v>
      </c>
      <c r="C30" s="27">
        <v>1</v>
      </c>
      <c r="D30" s="27">
        <v>1</v>
      </c>
      <c r="E30" s="27">
        <v>1</v>
      </c>
      <c r="F30" s="27">
        <v>0.86299999999999999</v>
      </c>
      <c r="G30" s="27">
        <v>0.86299999999999999</v>
      </c>
      <c r="H30" s="27">
        <v>0.86</v>
      </c>
      <c r="I30" s="35">
        <v>0.86</v>
      </c>
      <c r="J30" s="28">
        <v>0.86199999999999999</v>
      </c>
      <c r="K30" s="28">
        <v>0.86199999999999999</v>
      </c>
      <c r="L30" s="28">
        <v>0.86199999999999999</v>
      </c>
      <c r="M30" s="28">
        <v>0.86199999999999999</v>
      </c>
      <c r="N30" s="28">
        <v>0.44600000000000001</v>
      </c>
      <c r="O30" s="28">
        <v>0.312</v>
      </c>
      <c r="P30" s="28">
        <v>0.312</v>
      </c>
      <c r="Q30" s="28">
        <v>0.312</v>
      </c>
      <c r="R30" s="28">
        <v>0.31193670414631103</v>
      </c>
      <c r="S30" s="28">
        <v>0.31193670414631103</v>
      </c>
      <c r="T30" s="28">
        <v>0.31193670414631103</v>
      </c>
      <c r="U30" s="28">
        <v>0.31193670414631103</v>
      </c>
      <c r="V30" s="28">
        <v>0.17267326594498508</v>
      </c>
      <c r="W30" s="28">
        <v>0.17267326594498508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6" ht="12" customHeight="1">
      <c r="B31" s="14" t="s">
        <v>210</v>
      </c>
      <c r="C31" s="54" t="s">
        <v>4</v>
      </c>
      <c r="D31" s="54" t="s">
        <v>4</v>
      </c>
      <c r="E31" s="54" t="s">
        <v>4</v>
      </c>
      <c r="F31" s="54" t="s">
        <v>4</v>
      </c>
      <c r="G31" s="54" t="s">
        <v>4</v>
      </c>
      <c r="H31" s="27">
        <v>0.24</v>
      </c>
      <c r="I31" s="35">
        <v>0.68</v>
      </c>
      <c r="J31" s="28">
        <v>0.69799999999999995</v>
      </c>
      <c r="K31" s="28">
        <v>0.69799999999999995</v>
      </c>
      <c r="L31" s="28">
        <v>0.69799999999999995</v>
      </c>
      <c r="M31" s="28">
        <v>0.69799999999999995</v>
      </c>
      <c r="N31" s="28">
        <v>0.45700000000000002</v>
      </c>
      <c r="O31" s="28">
        <v>0.67600000000000005</v>
      </c>
      <c r="P31" s="28">
        <v>0.70799999999999996</v>
      </c>
      <c r="Q31" s="28">
        <v>0.84599999999999997</v>
      </c>
      <c r="R31" s="28">
        <v>0.82685919640952643</v>
      </c>
      <c r="S31" s="28">
        <v>0.85799999999999998</v>
      </c>
      <c r="T31" s="28">
        <v>0.93125036641939329</v>
      </c>
      <c r="U31" s="28">
        <v>0.82708974698007665</v>
      </c>
      <c r="V31" s="28">
        <v>0.93125028066201299</v>
      </c>
      <c r="W31" s="28">
        <v>0.75088252610780404</v>
      </c>
      <c r="X31" s="28">
        <v>0.75088252610780404</v>
      </c>
      <c r="Y31" s="28">
        <v>0.75088252610780404</v>
      </c>
      <c r="Z31" s="28">
        <v>0.81443064280332689</v>
      </c>
      <c r="AA31" s="28">
        <v>0.60587880889536416</v>
      </c>
      <c r="AB31" s="28">
        <v>0.47640006685992836</v>
      </c>
      <c r="AC31" s="28">
        <v>0.39172456425051838</v>
      </c>
      <c r="AD31" s="28">
        <v>0.41897898598358746</v>
      </c>
      <c r="AE31" s="28">
        <v>0.46376650704812128</v>
      </c>
      <c r="AF31" s="28">
        <v>0.33800000000000002</v>
      </c>
      <c r="AG31" s="28">
        <v>0.4673838067214417</v>
      </c>
      <c r="AH31" s="28">
        <v>0.50577914269605173</v>
      </c>
      <c r="AI31" s="225">
        <v>0.56100000000000005</v>
      </c>
      <c r="AJ31" s="28">
        <v>0.5865692172705067</v>
      </c>
    </row>
    <row r="32" spans="2:36" ht="12" customHeight="1">
      <c r="B32" s="22" t="s">
        <v>258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2">
        <v>0.45</v>
      </c>
      <c r="O32" s="32">
        <v>0.46200000000000002</v>
      </c>
      <c r="P32" s="32">
        <v>0.475</v>
      </c>
      <c r="Q32" s="32">
        <v>0.53200000000000003</v>
      </c>
      <c r="R32" s="32">
        <v>0.52400000000000002</v>
      </c>
      <c r="S32" s="32">
        <v>0.53600000000000003</v>
      </c>
      <c r="T32" s="32">
        <v>0.56699999999999995</v>
      </c>
      <c r="U32" s="32">
        <v>0.52400000000000002</v>
      </c>
      <c r="V32" s="32">
        <v>0.485</v>
      </c>
      <c r="W32" s="32">
        <v>0.41099999999999998</v>
      </c>
      <c r="X32" s="32">
        <v>0.309</v>
      </c>
      <c r="Y32" s="32">
        <v>0.309</v>
      </c>
      <c r="Z32" s="32">
        <v>0.335</v>
      </c>
      <c r="AA32" s="32">
        <v>0.249</v>
      </c>
      <c r="AB32" s="32">
        <v>0.19600000000000001</v>
      </c>
      <c r="AC32" s="32">
        <v>0.16119816997167818</v>
      </c>
      <c r="AD32" s="32">
        <v>0.17241360884876986</v>
      </c>
      <c r="AE32" s="32">
        <v>0.46376650704812128</v>
      </c>
      <c r="AF32" s="32">
        <v>0.33800000000000002</v>
      </c>
      <c r="AG32" s="32">
        <v>0.4673838067214417</v>
      </c>
      <c r="AH32" s="32">
        <f>+AH31</f>
        <v>0.50577914269605173</v>
      </c>
      <c r="AI32" s="32">
        <f>+AI31</f>
        <v>0.56100000000000005</v>
      </c>
      <c r="AJ32" s="32">
        <f>+AJ31</f>
        <v>0.5865692172705067</v>
      </c>
    </row>
    <row r="34" spans="2:36" ht="12" customHeight="1">
      <c r="B34" s="22" t="s">
        <v>8</v>
      </c>
      <c r="C34" s="32">
        <v>1</v>
      </c>
      <c r="D34" s="32">
        <v>1</v>
      </c>
      <c r="E34" s="32">
        <v>1</v>
      </c>
      <c r="F34" s="32">
        <v>0.96699999999999997</v>
      </c>
      <c r="G34" s="32">
        <v>0.96699999999999997</v>
      </c>
      <c r="H34" s="32">
        <v>0.93600000000000005</v>
      </c>
      <c r="I34" s="32">
        <v>0.91</v>
      </c>
      <c r="J34" s="32">
        <v>0.92300000000000004</v>
      </c>
      <c r="K34" s="32">
        <v>0.93400000000000005</v>
      </c>
      <c r="L34" s="32">
        <v>0.90</v>
      </c>
      <c r="M34" s="32">
        <v>0.93</v>
      </c>
      <c r="N34" s="32">
        <v>0.88300000000000001</v>
      </c>
      <c r="O34" s="32">
        <v>0.88100000000000001</v>
      </c>
      <c r="P34" s="32">
        <v>0.88700000000000001</v>
      </c>
      <c r="Q34" s="32">
        <v>0.87</v>
      </c>
      <c r="R34" s="32">
        <v>0.8611794657156594</v>
      </c>
      <c r="S34" s="32">
        <v>0.83672592974319338</v>
      </c>
      <c r="T34" s="32">
        <v>0.75646796243721337</v>
      </c>
      <c r="U34" s="32">
        <v>0.76256536361651017</v>
      </c>
      <c r="V34" s="32">
        <v>0.74683487655683156</v>
      </c>
      <c r="W34" s="32">
        <v>0.72374389845618803</v>
      </c>
      <c r="X34" s="32">
        <v>0.68573962988922166</v>
      </c>
      <c r="Y34" s="32">
        <v>0.66365061622517507</v>
      </c>
      <c r="Z34" s="32">
        <v>0.73323145997087036</v>
      </c>
      <c r="AA34" s="32">
        <v>0.68527433863713305</v>
      </c>
      <c r="AB34" s="32">
        <v>0.68602558795229251</v>
      </c>
      <c r="AC34" s="32">
        <v>0.68393519953469195</v>
      </c>
      <c r="AD34" s="32">
        <v>0.68687233563202221</v>
      </c>
      <c r="AE34" s="32">
        <v>0.83049909437703939</v>
      </c>
      <c r="AF34" s="32">
        <v>0.84799999999999998</v>
      </c>
      <c r="AG34" s="32">
        <v>0.86553336311247397</v>
      </c>
      <c r="AH34" s="32">
        <v>0.89422717891964199</v>
      </c>
      <c r="AI34" s="32">
        <v>0.92300000000000004</v>
      </c>
      <c r="AJ34" s="32">
        <v>0.94347182996265588</v>
      </c>
    </row>
  </sheetData>
  <mergeCells count="2">
    <mergeCell ref="B2:B3"/>
    <mergeCell ref="B19:B20"/>
  </mergeCells>
  <pageMargins left="0.7" right="0.7" top="0.75" bottom="0.75" header="0.3" footer="0.3"/>
  <pageSetup orientation="portrait" paperSize="1" r:id="rId4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D53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78.8571428571429" bestFit="1" customWidth="1"/>
  </cols>
  <sheetData>
    <row r="2" spans="2:4" ht="14.5">
      <c r="B2" s="296" t="s">
        <v>312</v>
      </c>
      <c r="C2" s="296"/>
      <c r="D2" s="296"/>
    </row>
    <row r="3" spans="2:2" ht="14.5">
      <c r="B3" s="105" t="s">
        <v>386</v>
      </c>
    </row>
    <row r="5" spans="2:4" ht="14.5">
      <c r="B5" s="64" t="s">
        <v>69</v>
      </c>
      <c r="C5" s="61" t="s">
        <v>367</v>
      </c>
      <c r="D5" s="61" t="s">
        <v>305</v>
      </c>
    </row>
    <row r="6" spans="2:4" ht="14.5">
      <c r="B6" s="65" t="s">
        <v>11</v>
      </c>
      <c r="C6" s="226"/>
      <c r="D6" s="226"/>
    </row>
    <row r="7" spans="2:4" ht="14.5">
      <c r="B7" s="65" t="s">
        <v>12</v>
      </c>
      <c r="C7" s="226"/>
      <c r="D7" s="226"/>
    </row>
    <row r="8" spans="2:4" ht="14.5">
      <c r="B8" s="66" t="s">
        <v>13</v>
      </c>
      <c r="C8" s="67">
        <v>1868304</v>
      </c>
      <c r="D8" s="67">
        <v>2062597</v>
      </c>
    </row>
    <row r="9" spans="2:4" ht="14.5">
      <c r="B9" s="66" t="s">
        <v>14</v>
      </c>
      <c r="C9" s="67">
        <v>45261</v>
      </c>
      <c r="D9" s="67">
        <v>44284</v>
      </c>
    </row>
    <row r="10" spans="2:4" ht="14.5">
      <c r="B10" s="66" t="s">
        <v>15</v>
      </c>
      <c r="C10" s="67">
        <v>22110</v>
      </c>
      <c r="D10" s="67">
        <v>23661</v>
      </c>
    </row>
    <row r="11" spans="2:4" ht="14.5">
      <c r="B11" s="66" t="s">
        <v>16</v>
      </c>
      <c r="C11" s="67">
        <v>64279</v>
      </c>
      <c r="D11" s="67">
        <v>78241</v>
      </c>
    </row>
    <row r="12" spans="2:4" ht="14.5">
      <c r="B12" s="66" t="s">
        <v>140</v>
      </c>
      <c r="C12" s="67">
        <v>6323</v>
      </c>
      <c r="D12" s="67">
        <v>12933</v>
      </c>
    </row>
    <row r="13" spans="2:4" ht="14.5">
      <c r="B13" s="66" t="s">
        <v>17</v>
      </c>
      <c r="C13" s="67">
        <v>178132</v>
      </c>
      <c r="D13" s="67">
        <v>156712</v>
      </c>
    </row>
    <row r="14" spans="2:4" ht="14.5">
      <c r="B14" s="66" t="s">
        <v>18</v>
      </c>
      <c r="C14" s="67">
        <v>5840</v>
      </c>
      <c r="D14" s="67">
        <v>7383</v>
      </c>
    </row>
    <row r="15" spans="2:4" ht="14.5">
      <c r="B15" s="66" t="s">
        <v>242</v>
      </c>
      <c r="C15" s="68">
        <v>24</v>
      </c>
      <c r="D15" s="68">
        <v>13</v>
      </c>
    </row>
    <row r="16" spans="2:4" ht="14.5">
      <c r="B16" s="66" t="s">
        <v>19</v>
      </c>
      <c r="C16" s="67">
        <v>33375</v>
      </c>
      <c r="D16" s="67">
        <v>41424</v>
      </c>
    </row>
    <row r="17" spans="2:4" ht="14.5">
      <c r="B17" s="66" t="s">
        <v>20</v>
      </c>
      <c r="C17" s="67">
        <v>6823</v>
      </c>
      <c r="D17" s="67">
        <v>12346</v>
      </c>
    </row>
    <row r="18" spans="2:4" ht="15" thickBot="1">
      <c r="B18" s="69" t="s">
        <v>21</v>
      </c>
      <c r="C18" s="68" t="s">
        <v>10</v>
      </c>
      <c r="D18" s="68">
        <v>68</v>
      </c>
    </row>
    <row r="19" spans="2:4" ht="15" thickBot="1">
      <c r="B19" s="70" t="s">
        <v>22</v>
      </c>
      <c r="C19" s="71">
        <f>SUM(C8:C18)</f>
        <v>2230471</v>
      </c>
      <c r="D19" s="71">
        <f>SUM(D8:D18)</f>
        <v>2439662</v>
      </c>
    </row>
    <row r="20" spans="2:4" ht="14.5">
      <c r="B20" s="65" t="s">
        <v>23</v>
      </c>
      <c r="C20" s="226"/>
      <c r="D20" s="226"/>
    </row>
    <row r="21" spans="2:4" ht="14.5">
      <c r="B21" s="66" t="s">
        <v>15</v>
      </c>
      <c r="C21" s="68">
        <v>355</v>
      </c>
      <c r="D21" s="68">
        <v>498</v>
      </c>
    </row>
    <row r="22" spans="2:4" ht="14.5">
      <c r="B22" s="66" t="s">
        <v>24</v>
      </c>
      <c r="C22" s="67">
        <v>1180</v>
      </c>
      <c r="D22" s="67">
        <v>1308</v>
      </c>
    </row>
    <row r="23" spans="2:4" ht="14.5">
      <c r="B23" s="66" t="s">
        <v>242</v>
      </c>
      <c r="C23" s="68">
        <v>193</v>
      </c>
      <c r="D23" s="67">
        <v>1302</v>
      </c>
    </row>
    <row r="24" spans="2:4" ht="14.5">
      <c r="B24" s="66" t="s">
        <v>19</v>
      </c>
      <c r="C24" s="67">
        <v>83543</v>
      </c>
      <c r="D24" s="67">
        <v>92301</v>
      </c>
    </row>
    <row r="25" spans="2:4" ht="14.5">
      <c r="B25" s="66" t="s">
        <v>20</v>
      </c>
      <c r="C25" s="67">
        <v>149404</v>
      </c>
      <c r="D25" s="67">
        <v>146162</v>
      </c>
    </row>
    <row r="26" spans="2:4" ht="14.5">
      <c r="B26" s="66" t="s">
        <v>21</v>
      </c>
      <c r="C26" s="68">
        <v>1</v>
      </c>
      <c r="D26" s="68" t="s">
        <v>10</v>
      </c>
    </row>
    <row r="27" spans="2:4" ht="15" thickBot="1">
      <c r="B27" s="69" t="s">
        <v>25</v>
      </c>
      <c r="C27" s="67">
        <v>36659</v>
      </c>
      <c r="D27" s="67">
        <v>34277</v>
      </c>
    </row>
    <row r="28" spans="2:4" ht="15" thickBot="1">
      <c r="B28" s="70" t="s">
        <v>26</v>
      </c>
      <c r="C28" s="71">
        <f>SUM(C21:C27)</f>
        <v>271335</v>
      </c>
      <c r="D28" s="71">
        <f>SUM(D21:D27)</f>
        <v>275848</v>
      </c>
    </row>
    <row r="29" spans="2:4" ht="15" thickBot="1">
      <c r="B29" s="73" t="s">
        <v>27</v>
      </c>
      <c r="C29" s="74">
        <f>+C19+C28</f>
        <v>2501806</v>
      </c>
      <c r="D29" s="74">
        <f>+D19+D28</f>
        <v>2715510</v>
      </c>
    </row>
    <row r="30" spans="2:4" ht="15" thickTop="1">
      <c r="B30" s="65" t="s">
        <v>28</v>
      </c>
      <c r="C30" s="226"/>
      <c r="D30" s="226"/>
    </row>
    <row r="31" spans="2:4" ht="14.5">
      <c r="B31" s="66" t="s">
        <v>29</v>
      </c>
      <c r="C31" s="67">
        <v>1156469</v>
      </c>
      <c r="D31" s="67">
        <v>1306592</v>
      </c>
    </row>
    <row r="32" spans="2:4" ht="15" thickBot="1">
      <c r="B32" s="69" t="s">
        <v>30</v>
      </c>
      <c r="C32" s="75">
        <v>80071</v>
      </c>
      <c r="D32" s="75">
        <v>89386</v>
      </c>
    </row>
    <row r="33" spans="2:4" ht="15" thickBot="1">
      <c r="B33" s="73" t="s">
        <v>31</v>
      </c>
      <c r="C33" s="74">
        <f>SUM(C31:C32)</f>
        <v>1236540</v>
      </c>
      <c r="D33" s="74">
        <f>SUM(D31:D32)</f>
        <v>1395978</v>
      </c>
    </row>
    <row r="34" spans="2:4" ht="15" thickTop="1">
      <c r="B34" s="65" t="s">
        <v>32</v>
      </c>
      <c r="C34" s="226"/>
      <c r="D34" s="226"/>
    </row>
    <row r="35" spans="2:4" ht="14.5">
      <c r="B35" s="65" t="s">
        <v>33</v>
      </c>
      <c r="C35" s="226"/>
      <c r="D35" s="226"/>
    </row>
    <row r="36" spans="2:4" ht="14.5">
      <c r="B36" s="66" t="s">
        <v>34</v>
      </c>
      <c r="C36" s="67">
        <v>224270</v>
      </c>
      <c r="D36" s="67">
        <v>224518</v>
      </c>
    </row>
    <row r="37" spans="2:4" ht="14.5">
      <c r="B37" s="66" t="s">
        <v>35</v>
      </c>
      <c r="C37" s="67">
        <v>3254</v>
      </c>
      <c r="D37" s="67">
        <v>10972</v>
      </c>
    </row>
    <row r="38" spans="2:4" ht="14.5">
      <c r="B38" s="66" t="s">
        <v>36</v>
      </c>
      <c r="C38" s="67">
        <v>583942</v>
      </c>
      <c r="D38" s="67">
        <v>679023</v>
      </c>
    </row>
    <row r="39" spans="2:4" ht="14.5">
      <c r="B39" s="66" t="s">
        <v>37</v>
      </c>
      <c r="C39" s="67">
        <v>48107</v>
      </c>
      <c r="D39" s="67">
        <v>46414</v>
      </c>
    </row>
    <row r="40" spans="2:4" ht="14.5">
      <c r="B40" s="66" t="s">
        <v>38</v>
      </c>
      <c r="C40" s="67">
        <v>25327</v>
      </c>
      <c r="D40" s="67">
        <v>25461</v>
      </c>
    </row>
    <row r="41" spans="2:4" ht="15" thickBot="1">
      <c r="B41" s="69" t="s">
        <v>39</v>
      </c>
      <c r="C41" s="68">
        <v>119</v>
      </c>
      <c r="D41" s="68">
        <v>136</v>
      </c>
    </row>
    <row r="42" spans="2:4" ht="15" thickBot="1">
      <c r="B42" s="227" t="s">
        <v>40</v>
      </c>
      <c r="C42" s="71">
        <f>SUM(C36:C41)</f>
        <v>885019</v>
      </c>
      <c r="D42" s="71">
        <f>SUM(D36:D41)</f>
        <v>986524</v>
      </c>
    </row>
    <row r="43" spans="2:4" ht="14.5">
      <c r="B43" s="65" t="s">
        <v>41</v>
      </c>
      <c r="C43" s="226"/>
      <c r="D43" s="226"/>
    </row>
    <row r="44" spans="2:4" ht="14.5">
      <c r="B44" s="66" t="s">
        <v>34</v>
      </c>
      <c r="C44" s="67">
        <v>227017</v>
      </c>
      <c r="D44" s="67">
        <v>219741</v>
      </c>
    </row>
    <row r="45" spans="2:4" ht="14.5">
      <c r="B45" s="66" t="s">
        <v>35</v>
      </c>
      <c r="C45" s="68">
        <v>937</v>
      </c>
      <c r="D45" s="67">
        <v>2291</v>
      </c>
    </row>
    <row r="46" spans="2:4" ht="14.5">
      <c r="B46" s="66" t="s">
        <v>37</v>
      </c>
      <c r="C46" s="67">
        <v>86648</v>
      </c>
      <c r="D46" s="67">
        <v>88048</v>
      </c>
    </row>
    <row r="47" spans="2:4" ht="14.5">
      <c r="B47" s="66" t="s">
        <v>279</v>
      </c>
      <c r="C47" s="67">
        <v>51734</v>
      </c>
      <c r="D47" s="67">
        <v>8111</v>
      </c>
    </row>
    <row r="48" spans="2:4" ht="14.5">
      <c r="B48" s="66" t="s">
        <v>38</v>
      </c>
      <c r="C48" s="67">
        <v>4088</v>
      </c>
      <c r="D48" s="67">
        <v>4463</v>
      </c>
    </row>
    <row r="49" spans="2:4" ht="14.5">
      <c r="B49" s="66" t="s">
        <v>21</v>
      </c>
      <c r="C49" s="68">
        <v>6</v>
      </c>
      <c r="D49" s="68">
        <v>5</v>
      </c>
    </row>
    <row r="50" spans="2:4" ht="14.5">
      <c r="B50" s="66" t="s">
        <v>39</v>
      </c>
      <c r="C50" s="67">
        <v>9817</v>
      </c>
      <c r="D50" s="67">
        <v>10349</v>
      </c>
    </row>
    <row r="51" spans="2:4" ht="15" thickBot="1">
      <c r="B51" s="70" t="s">
        <v>42</v>
      </c>
      <c r="C51" s="76">
        <f>SUM(C44:C50)</f>
        <v>380247</v>
      </c>
      <c r="D51" s="76">
        <f>SUM(D44:D50)</f>
        <v>333008</v>
      </c>
    </row>
    <row r="52" spans="2:4" ht="15" thickBot="1">
      <c r="B52" s="227" t="s">
        <v>43</v>
      </c>
      <c r="C52" s="76">
        <f>+C42+C51</f>
        <v>1265266</v>
      </c>
      <c r="D52" s="76">
        <f>+D42+D51</f>
        <v>1319532</v>
      </c>
    </row>
    <row r="53" spans="2:4" ht="15" thickBot="1">
      <c r="B53" s="73" t="s">
        <v>44</v>
      </c>
      <c r="C53" s="74">
        <f>+C33+C52</f>
        <v>2501806</v>
      </c>
      <c r="D53" s="74">
        <f>+D33+D52</f>
        <v>2715510</v>
      </c>
    </row>
    <row r="54" ht="15" thickTop="1"/>
  </sheetData>
  <mergeCells count="1">
    <mergeCell ref="B2:D2"/>
  </mergeCells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G42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79.4285714285714" customWidth="1"/>
    <col min="5" max="5" width="3.42857142857143" customWidth="1"/>
  </cols>
  <sheetData>
    <row r="2" spans="2:2" ht="14.5">
      <c r="B2" s="104" t="s">
        <v>317</v>
      </c>
    </row>
    <row r="3" spans="2:2" ht="14.5">
      <c r="B3" s="104" t="s">
        <v>387</v>
      </c>
    </row>
    <row r="4" spans="2:2" ht="14.5">
      <c r="B4" s="104"/>
    </row>
    <row r="5" spans="2:2" ht="14.5">
      <c r="B5" s="104"/>
    </row>
    <row r="6" spans="3:7" ht="14.5">
      <c r="C6" s="297" t="s">
        <v>368</v>
      </c>
      <c r="D6" s="297"/>
      <c r="E6" s="72"/>
      <c r="F6" s="297" t="s">
        <v>369</v>
      </c>
      <c r="G6" s="297"/>
    </row>
    <row r="7" spans="2:7" ht="14.5">
      <c r="B7" s="64" t="s">
        <v>69</v>
      </c>
      <c r="C7" s="61" t="s">
        <v>367</v>
      </c>
      <c r="D7" s="61" t="s">
        <v>370</v>
      </c>
      <c r="E7" s="61"/>
      <c r="F7" s="61" t="s">
        <v>367</v>
      </c>
      <c r="G7" s="61" t="s">
        <v>370</v>
      </c>
    </row>
    <row r="8" spans="2:7" ht="14.5">
      <c r="B8" s="66" t="s">
        <v>45</v>
      </c>
      <c r="C8" s="67">
        <v>212141</v>
      </c>
      <c r="D8" s="67">
        <v>220936</v>
      </c>
      <c r="E8" s="262"/>
      <c r="F8" s="67">
        <v>115054</v>
      </c>
      <c r="G8" s="67">
        <v>118375</v>
      </c>
    </row>
    <row r="9" spans="2:7" ht="15" thickBot="1">
      <c r="B9" s="77" t="s">
        <v>46</v>
      </c>
      <c r="C9" s="75">
        <v>-81207</v>
      </c>
      <c r="D9" s="75">
        <v>-71331</v>
      </c>
      <c r="E9" s="262"/>
      <c r="F9" s="75">
        <v>-46143</v>
      </c>
      <c r="G9" s="75">
        <v>-37957</v>
      </c>
    </row>
    <row r="10" spans="2:7" ht="15" thickBot="1">
      <c r="B10" s="78" t="s">
        <v>47</v>
      </c>
      <c r="C10" s="298">
        <f>+SUM(C8:C9)</f>
        <v>130934</v>
      </c>
      <c r="D10" s="298">
        <f>+SUM(D8:D9)</f>
        <v>149605</v>
      </c>
      <c r="E10" s="299"/>
      <c r="F10" s="298">
        <f>+SUM(F8:F9)</f>
        <v>68911</v>
      </c>
      <c r="G10" s="298">
        <f>+SUM(G8:G9)</f>
        <v>80418</v>
      </c>
    </row>
    <row r="11" spans="2:7" ht="14.5">
      <c r="B11" s="66" t="s">
        <v>290</v>
      </c>
      <c r="C11" s="67">
        <v>-233073</v>
      </c>
      <c r="D11" s="67">
        <v>300126</v>
      </c>
      <c r="E11" s="262"/>
      <c r="F11" s="67">
        <v>10528</v>
      </c>
      <c r="G11" s="67">
        <v>-41333</v>
      </c>
    </row>
    <row r="12" spans="2:7" ht="14.5">
      <c r="B12" s="66" t="s">
        <v>48</v>
      </c>
      <c r="C12" s="67">
        <v>-28299</v>
      </c>
      <c r="D12" s="67">
        <v>-14854</v>
      </c>
      <c r="E12" s="262"/>
      <c r="F12" s="67">
        <v>-16303</v>
      </c>
      <c r="G12" s="67">
        <v>-16222</v>
      </c>
    </row>
    <row r="13" spans="2:7" ht="14.5">
      <c r="B13" s="66" t="s">
        <v>49</v>
      </c>
      <c r="C13" s="67">
        <v>-9688</v>
      </c>
      <c r="D13" s="67">
        <v>-12468</v>
      </c>
      <c r="E13" s="262"/>
      <c r="F13" s="67">
        <v>-4989</v>
      </c>
      <c r="G13" s="67">
        <v>-7093</v>
      </c>
    </row>
    <row r="14" spans="2:7" ht="15" thickBot="1">
      <c r="B14" s="77" t="s">
        <v>291</v>
      </c>
      <c r="C14" s="75">
        <v>-9658</v>
      </c>
      <c r="D14" s="75">
        <v>-1520</v>
      </c>
      <c r="E14" s="262"/>
      <c r="F14" s="75">
        <v>-5287</v>
      </c>
      <c r="G14" s="103">
        <v>-139</v>
      </c>
    </row>
    <row r="15" spans="2:7" ht="15" thickBot="1">
      <c r="B15" s="78" t="s">
        <v>243</v>
      </c>
      <c r="C15" s="298">
        <f>+SUM(C10:C14)</f>
        <v>-149784</v>
      </c>
      <c r="D15" s="298">
        <f>+SUM(D10:D14)</f>
        <v>420889</v>
      </c>
      <c r="E15" s="299"/>
      <c r="F15" s="298">
        <f>+SUM(F10:F14)</f>
        <v>52860</v>
      </c>
      <c r="G15" s="298">
        <f>+SUM(G10:G14)</f>
        <v>15631</v>
      </c>
    </row>
    <row r="16" spans="2:7" ht="15" thickBot="1">
      <c r="B16" s="79" t="s">
        <v>108</v>
      </c>
      <c r="C16" s="75">
        <v>24777</v>
      </c>
      <c r="D16" s="75">
        <v>43393</v>
      </c>
      <c r="E16" s="262"/>
      <c r="F16" s="75">
        <v>15960</v>
      </c>
      <c r="G16" s="75">
        <v>35992</v>
      </c>
    </row>
    <row r="17" spans="2:7" ht="15" thickBot="1">
      <c r="B17" s="78" t="s">
        <v>292</v>
      </c>
      <c r="C17" s="298">
        <f>+C15+C16</f>
        <v>-125007</v>
      </c>
      <c r="D17" s="298">
        <f>+D15+D16</f>
        <v>464282</v>
      </c>
      <c r="E17" s="299"/>
      <c r="F17" s="298">
        <f>+F15+F16</f>
        <v>68820</v>
      </c>
      <c r="G17" s="298">
        <f>+G15+G16</f>
        <v>51623</v>
      </c>
    </row>
    <row r="18" spans="2:7" ht="14.5">
      <c r="B18" s="66" t="s">
        <v>51</v>
      </c>
      <c r="C18" s="67">
        <v>1615</v>
      </c>
      <c r="D18" s="67">
        <v>10383</v>
      </c>
      <c r="E18" s="262"/>
      <c r="F18" s="68">
        <v>835</v>
      </c>
      <c r="G18" s="67">
        <v>9120</v>
      </c>
    </row>
    <row r="19" spans="2:7" ht="14.5">
      <c r="B19" s="66" t="s">
        <v>52</v>
      </c>
      <c r="C19" s="67">
        <v>-25224</v>
      </c>
      <c r="D19" s="67">
        <v>-32901</v>
      </c>
      <c r="E19" s="262"/>
      <c r="F19" s="67">
        <v>-12646</v>
      </c>
      <c r="G19" s="67">
        <v>-19144</v>
      </c>
    </row>
    <row r="20" spans="2:7" ht="14.5">
      <c r="B20" s="66" t="s">
        <v>53</v>
      </c>
      <c r="C20" s="67">
        <v>66196</v>
      </c>
      <c r="D20" s="67">
        <v>-73764</v>
      </c>
      <c r="E20" s="262"/>
      <c r="F20" s="67">
        <v>42764</v>
      </c>
      <c r="G20" s="67">
        <v>-65890</v>
      </c>
    </row>
    <row r="21" spans="2:7" ht="15" thickBot="1">
      <c r="B21" s="77" t="s">
        <v>54</v>
      </c>
      <c r="C21" s="75">
        <v>6999</v>
      </c>
      <c r="D21" s="75">
        <v>70904</v>
      </c>
      <c r="E21" s="262"/>
      <c r="F21" s="75">
        <v>2413</v>
      </c>
      <c r="G21" s="75">
        <v>49172</v>
      </c>
    </row>
    <row r="22" spans="2:7" ht="15" thickBot="1">
      <c r="B22" s="78" t="s">
        <v>293</v>
      </c>
      <c r="C22" s="298">
        <f>+SUM(C18:C21)</f>
        <v>49586</v>
      </c>
      <c r="D22" s="298">
        <f>+SUM(D18:D21)</f>
        <v>-25378</v>
      </c>
      <c r="E22" s="299"/>
      <c r="F22" s="298">
        <f>+SUM(F18:F21)</f>
        <v>33366</v>
      </c>
      <c r="G22" s="298">
        <f>+SUM(G18:G21)</f>
        <v>-26742</v>
      </c>
    </row>
    <row r="23" spans="2:7" ht="15" thickBot="1">
      <c r="B23" s="78" t="s">
        <v>294</v>
      </c>
      <c r="C23" s="298">
        <f>+C17+C22</f>
        <v>-75421</v>
      </c>
      <c r="D23" s="298">
        <f>+D17+D22</f>
        <v>438904</v>
      </c>
      <c r="E23" s="299"/>
      <c r="F23" s="298">
        <f>+F17+F22</f>
        <v>102186</v>
      </c>
      <c r="G23" s="298">
        <f>+G17+G22</f>
        <v>24881</v>
      </c>
    </row>
    <row r="24" spans="2:7" ht="15" thickBot="1">
      <c r="B24" s="79" t="s">
        <v>295</v>
      </c>
      <c r="C24" s="75">
        <v>34450</v>
      </c>
      <c r="D24" s="75">
        <v>-119678</v>
      </c>
      <c r="E24" s="262"/>
      <c r="F24" s="75">
        <v>-25368</v>
      </c>
      <c r="G24" s="75">
        <v>23691</v>
      </c>
    </row>
    <row r="25" spans="2:7" ht="15" thickBot="1">
      <c r="B25" s="78" t="s">
        <v>296</v>
      </c>
      <c r="C25" s="298">
        <f>+C23+C24</f>
        <v>-40971</v>
      </c>
      <c r="D25" s="298">
        <f>+D23+D24</f>
        <v>319226</v>
      </c>
      <c r="E25" s="299"/>
      <c r="F25" s="298">
        <f t="shared" si="0" ref="F25:G25">+F23+F24</f>
        <v>76818</v>
      </c>
      <c r="G25" s="298">
        <f t="shared" si="0"/>
        <v>48572</v>
      </c>
    </row>
    <row r="26" spans="2:4" ht="14.5">
      <c r="B26" s="228" t="s">
        <v>313</v>
      </c>
      <c r="C26" s="226"/>
      <c r="D26" s="226"/>
    </row>
    <row r="27" spans="2:4" ht="14.5">
      <c r="B27" s="229" t="s">
        <v>55</v>
      </c>
      <c r="C27" s="226"/>
      <c r="D27" s="226"/>
    </row>
    <row r="28" spans="2:7" ht="15" thickBot="1">
      <c r="B28" s="80" t="s">
        <v>314</v>
      </c>
      <c r="C28" s="75">
        <v>-1404</v>
      </c>
      <c r="D28" s="75">
        <v>-9660</v>
      </c>
      <c r="E28" s="262"/>
      <c r="F28" s="75">
        <v>-867</v>
      </c>
      <c r="G28" s="75">
        <v>-8540</v>
      </c>
    </row>
    <row r="29" spans="2:7" ht="15" thickBot="1">
      <c r="B29" s="78" t="s">
        <v>315</v>
      </c>
      <c r="C29" s="298">
        <f>+C28</f>
        <v>-1404</v>
      </c>
      <c r="D29" s="298">
        <v>-9660</v>
      </c>
      <c r="E29" s="299"/>
      <c r="F29" s="298">
        <v>-867</v>
      </c>
      <c r="G29" s="298">
        <v>-8540</v>
      </c>
    </row>
    <row r="30" spans="2:7" ht="15" thickBot="1">
      <c r="B30" s="81" t="s">
        <v>297</v>
      </c>
      <c r="C30" s="74">
        <f>+C25+C29</f>
        <v>-42375</v>
      </c>
      <c r="D30" s="74">
        <f>+D25+D29</f>
        <v>309566</v>
      </c>
      <c r="E30" s="262"/>
      <c r="F30" s="74">
        <f t="shared" si="1" ref="F30:G30">+F25+F29</f>
        <v>75951</v>
      </c>
      <c r="G30" s="74">
        <f t="shared" si="1"/>
        <v>40032</v>
      </c>
    </row>
    <row r="31" spans="2:7" ht="15" thickTop="1">
      <c r="B31" s="226"/>
      <c r="C31" s="262"/>
      <c r="D31" s="262"/>
      <c r="E31" s="262"/>
      <c r="F31" s="262"/>
      <c r="G31" s="262"/>
    </row>
    <row r="32" spans="2:7" ht="14.5">
      <c r="B32" s="65" t="s">
        <v>316</v>
      </c>
      <c r="C32" s="262"/>
      <c r="D32" s="262"/>
      <c r="E32" s="262"/>
      <c r="F32" s="262"/>
      <c r="G32" s="262"/>
    </row>
    <row r="33" spans="2:7" ht="14.5">
      <c r="B33" s="66" t="s">
        <v>56</v>
      </c>
      <c r="C33" s="67">
        <v>-39773</v>
      </c>
      <c r="D33" s="67">
        <v>308177</v>
      </c>
      <c r="E33" s="262"/>
      <c r="F33" s="67">
        <v>74355</v>
      </c>
      <c r="G33" s="67">
        <v>51004</v>
      </c>
    </row>
    <row r="34" spans="2:7" ht="14.5">
      <c r="B34" s="66" t="s">
        <v>30</v>
      </c>
      <c r="C34" s="67">
        <v>-1198</v>
      </c>
      <c r="D34" s="67">
        <v>11049</v>
      </c>
      <c r="E34" s="262"/>
      <c r="F34" s="67">
        <v>2463</v>
      </c>
      <c r="G34" s="67">
        <v>-2432</v>
      </c>
    </row>
    <row r="35" spans="2:7" ht="14.5">
      <c r="B35" s="226"/>
      <c r="C35" s="262"/>
      <c r="D35" s="262"/>
      <c r="E35" s="262"/>
      <c r="F35" s="262"/>
      <c r="G35" s="262"/>
    </row>
    <row r="36" spans="2:7" ht="14.5">
      <c r="B36" s="65" t="s">
        <v>298</v>
      </c>
      <c r="C36" s="262"/>
      <c r="D36" s="262"/>
      <c r="E36" s="262"/>
      <c r="F36" s="262"/>
      <c r="G36" s="262"/>
    </row>
    <row r="37" spans="2:7" ht="14.5">
      <c r="B37" s="66" t="s">
        <v>56</v>
      </c>
      <c r="C37" s="67">
        <v>-40790</v>
      </c>
      <c r="D37" s="67">
        <v>297489</v>
      </c>
      <c r="E37" s="262"/>
      <c r="F37" s="67">
        <v>73645</v>
      </c>
      <c r="G37" s="67">
        <v>41402</v>
      </c>
    </row>
    <row r="38" spans="2:7" ht="14.5">
      <c r="B38" s="66" t="s">
        <v>30</v>
      </c>
      <c r="C38" s="67">
        <v>-1585</v>
      </c>
      <c r="D38" s="67">
        <v>12077</v>
      </c>
      <c r="E38" s="262"/>
      <c r="F38" s="67">
        <v>2306</v>
      </c>
      <c r="G38" s="67">
        <v>-1370</v>
      </c>
    </row>
    <row r="39" spans="2:7" ht="14.5">
      <c r="B39" s="226"/>
      <c r="C39" s="262"/>
      <c r="D39" s="262"/>
      <c r="E39" s="262"/>
      <c r="F39" s="262"/>
      <c r="G39" s="262"/>
    </row>
    <row r="40" spans="2:7" ht="14.5">
      <c r="B40" s="65" t="s">
        <v>299</v>
      </c>
      <c r="C40" s="262"/>
      <c r="D40" s="262"/>
      <c r="E40" s="262"/>
      <c r="F40" s="262"/>
      <c r="G40" s="262"/>
    </row>
    <row r="41" spans="2:7" ht="14.5">
      <c r="B41" s="66" t="s">
        <v>57</v>
      </c>
      <c r="C41" s="68">
        <v>-54.19</v>
      </c>
      <c r="D41" s="68">
        <v>412.55</v>
      </c>
      <c r="E41" s="262"/>
      <c r="F41" s="68">
        <v>101.30</v>
      </c>
      <c r="G41" s="68">
        <v>68.28</v>
      </c>
    </row>
    <row r="42" spans="2:7" ht="14.5">
      <c r="B42" s="66" t="s">
        <v>58</v>
      </c>
      <c r="C42" s="68">
        <v>-54.19</v>
      </c>
      <c r="D42" s="68">
        <v>413.11</v>
      </c>
      <c r="E42" s="262"/>
      <c r="F42" s="68">
        <v>87.99</v>
      </c>
      <c r="G42" s="68">
        <v>68.37</v>
      </c>
    </row>
  </sheetData>
  <mergeCells count="2">
    <mergeCell ref="C6:D6"/>
    <mergeCell ref="F6:G6"/>
  </mergeCells>
  <pageMargins left="0.7" right="0.7" top="0.75" bottom="0.75" header="0.3" footer="0.3"/>
  <pageSetup orientation="portrait" paperSiz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D43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77.7142857142857" bestFit="1" customWidth="1"/>
  </cols>
  <sheetData>
    <row r="2" spans="2:4" ht="14.5">
      <c r="B2" s="296" t="s">
        <v>324</v>
      </c>
      <c r="C2" s="296"/>
      <c r="D2" s="296"/>
    </row>
    <row r="3" spans="2:4" ht="14.5">
      <c r="B3" s="296" t="s">
        <v>375</v>
      </c>
      <c r="C3" s="296"/>
      <c r="D3" s="296"/>
    </row>
    <row r="5" spans="2:4" ht="14.5">
      <c r="B5" s="64" t="s">
        <v>69</v>
      </c>
      <c r="C5" s="61" t="s">
        <v>367</v>
      </c>
      <c r="D5" s="61" t="s">
        <v>370</v>
      </c>
    </row>
    <row r="6" spans="2:4" ht="14.5">
      <c r="B6" s="65" t="s">
        <v>59</v>
      </c>
      <c r="C6" s="226"/>
      <c r="D6" s="226"/>
    </row>
    <row r="7" spans="2:4" ht="14.5">
      <c r="B7" s="66" t="s">
        <v>280</v>
      </c>
      <c r="C7" s="67">
        <v>85510</v>
      </c>
      <c r="D7" s="67">
        <v>78661</v>
      </c>
    </row>
    <row r="8" spans="2:4" ht="15" thickBot="1">
      <c r="B8" s="69" t="s">
        <v>244</v>
      </c>
      <c r="C8" s="75">
        <v>-6292</v>
      </c>
      <c r="D8" s="75">
        <v>-5612</v>
      </c>
    </row>
    <row r="9" spans="2:4" ht="15" thickBot="1">
      <c r="B9" s="70" t="s">
        <v>60</v>
      </c>
      <c r="C9" s="300">
        <f>+C7+C8</f>
        <v>79218</v>
      </c>
      <c r="D9" s="300">
        <f>+D7+D8</f>
        <v>73049</v>
      </c>
    </row>
    <row r="10" spans="2:4" ht="14.5">
      <c r="B10" s="65" t="s">
        <v>61</v>
      </c>
      <c r="C10" s="262"/>
      <c r="D10" s="262"/>
    </row>
    <row r="11" spans="2:4" ht="14.5">
      <c r="B11" s="66" t="s">
        <v>371</v>
      </c>
      <c r="C11" s="68">
        <v>-31</v>
      </c>
      <c r="D11" s="68" t="s">
        <v>10</v>
      </c>
    </row>
    <row r="12" spans="2:4" ht="14.5">
      <c r="B12" s="66" t="s">
        <v>138</v>
      </c>
      <c r="C12" s="67">
        <v>-19402</v>
      </c>
      <c r="D12" s="67">
        <v>-7125</v>
      </c>
    </row>
    <row r="13" spans="2:4" ht="14.5">
      <c r="B13" s="66" t="s">
        <v>144</v>
      </c>
      <c r="C13" s="67">
        <v>6545</v>
      </c>
      <c r="D13" s="67">
        <v>55876</v>
      </c>
    </row>
    <row r="14" spans="2:4" ht="14.5">
      <c r="B14" s="66" t="s">
        <v>145</v>
      </c>
      <c r="C14" s="67">
        <v>-2607</v>
      </c>
      <c r="D14" s="67">
        <v>-1864</v>
      </c>
    </row>
    <row r="15" spans="2:4" ht="14.5">
      <c r="B15" s="66" t="s">
        <v>245</v>
      </c>
      <c r="C15" s="68" t="s">
        <v>10</v>
      </c>
      <c r="D15" s="68">
        <v>4</v>
      </c>
    </row>
    <row r="16" spans="2:4" ht="14.5">
      <c r="B16" s="66" t="s">
        <v>146</v>
      </c>
      <c r="C16" s="67">
        <v>-1483</v>
      </c>
      <c r="D16" s="68">
        <v>-340</v>
      </c>
    </row>
    <row r="17" spans="2:4" ht="14.5">
      <c r="B17" s="66" t="s">
        <v>372</v>
      </c>
      <c r="C17" s="68" t="s">
        <v>10</v>
      </c>
      <c r="D17" s="68">
        <v>534</v>
      </c>
    </row>
    <row r="18" spans="2:4" ht="14.5">
      <c r="B18" s="66" t="s">
        <v>265</v>
      </c>
      <c r="C18" s="67">
        <v>4892</v>
      </c>
      <c r="D18" s="67">
        <v>28342</v>
      </c>
    </row>
    <row r="19" spans="2:4" ht="14.5">
      <c r="B19" s="66" t="s">
        <v>318</v>
      </c>
      <c r="C19" s="68">
        <v>25</v>
      </c>
      <c r="D19" s="68" t="s">
        <v>10</v>
      </c>
    </row>
    <row r="20" spans="2:4" ht="14.5">
      <c r="B20" s="66" t="s">
        <v>62</v>
      </c>
      <c r="C20" s="67">
        <v>-142740</v>
      </c>
      <c r="D20" s="67">
        <v>-208567</v>
      </c>
    </row>
    <row r="21" spans="2:4" ht="14.5">
      <c r="B21" s="66" t="s">
        <v>63</v>
      </c>
      <c r="C21" s="67">
        <v>134649</v>
      </c>
      <c r="D21" s="67">
        <v>241962</v>
      </c>
    </row>
    <row r="22" spans="2:4" ht="14.5">
      <c r="B22" s="66" t="s">
        <v>259</v>
      </c>
      <c r="C22" s="67">
        <v>4849</v>
      </c>
      <c r="D22" s="67">
        <v>2452</v>
      </c>
    </row>
    <row r="23" spans="2:4" ht="14.5">
      <c r="B23" s="66" t="s">
        <v>281</v>
      </c>
      <c r="C23" s="68">
        <v>460</v>
      </c>
      <c r="D23" s="67">
        <v>1354</v>
      </c>
    </row>
    <row r="24" spans="2:4" ht="15" thickBot="1">
      <c r="B24" s="69" t="s">
        <v>266</v>
      </c>
      <c r="C24" s="103" t="s">
        <v>10</v>
      </c>
      <c r="D24" s="103">
        <v>-215</v>
      </c>
    </row>
    <row r="25" spans="2:4" ht="15" thickBot="1">
      <c r="B25" s="70" t="s">
        <v>319</v>
      </c>
      <c r="C25" s="76">
        <f>SUM(C10:C24)</f>
        <v>-14843</v>
      </c>
      <c r="D25" s="76">
        <f>SUM(D10:D24)</f>
        <v>112413</v>
      </c>
    </row>
    <row r="26" spans="2:4" ht="14.5">
      <c r="B26" s="65" t="s">
        <v>64</v>
      </c>
      <c r="C26" s="262"/>
      <c r="D26" s="262"/>
    </row>
    <row r="27" spans="2:4" ht="14.5">
      <c r="B27" s="66" t="s">
        <v>260</v>
      </c>
      <c r="C27" s="67">
        <v>83643</v>
      </c>
      <c r="D27" s="67">
        <v>9634</v>
      </c>
    </row>
    <row r="28" spans="2:4" ht="14.5">
      <c r="B28" s="66" t="s">
        <v>65</v>
      </c>
      <c r="C28" s="67">
        <v>-15323</v>
      </c>
      <c r="D28" s="67">
        <v>-24762</v>
      </c>
    </row>
    <row r="29" spans="2:4" ht="14.5">
      <c r="B29" s="66" t="s">
        <v>282</v>
      </c>
      <c r="C29" s="68">
        <v>-533</v>
      </c>
      <c r="D29" s="67">
        <v>61517</v>
      </c>
    </row>
    <row r="30" spans="2:4" ht="14.5">
      <c r="B30" s="66" t="s">
        <v>66</v>
      </c>
      <c r="C30" s="67">
        <v>-24209</v>
      </c>
      <c r="D30" s="67">
        <v>-38457</v>
      </c>
    </row>
    <row r="31" spans="2:4" ht="14.5">
      <c r="B31" s="66" t="s">
        <v>67</v>
      </c>
      <c r="C31" s="67">
        <v>-18274</v>
      </c>
      <c r="D31" s="68" t="s">
        <v>10</v>
      </c>
    </row>
    <row r="32" spans="2:4" ht="14.5">
      <c r="B32" s="66" t="s">
        <v>261</v>
      </c>
      <c r="C32" s="68">
        <v>130</v>
      </c>
      <c r="D32" s="68">
        <v>68</v>
      </c>
    </row>
    <row r="33" spans="2:4" ht="14.5">
      <c r="B33" s="66" t="s">
        <v>373</v>
      </c>
      <c r="C33" s="68">
        <v>65</v>
      </c>
      <c r="D33" s="68" t="s">
        <v>10</v>
      </c>
    </row>
    <row r="34" spans="2:4" ht="14.5">
      <c r="B34" s="66" t="s">
        <v>374</v>
      </c>
      <c r="C34" s="67">
        <v>-70066</v>
      </c>
      <c r="D34" s="67">
        <v>-191639</v>
      </c>
    </row>
    <row r="35" spans="2:4" ht="14.5">
      <c r="B35" s="66" t="s">
        <v>262</v>
      </c>
      <c r="C35" s="67">
        <v>2303</v>
      </c>
      <c r="D35" s="68">
        <v>161</v>
      </c>
    </row>
    <row r="36" spans="2:4" ht="14.5">
      <c r="B36" s="66" t="s">
        <v>300</v>
      </c>
      <c r="C36" s="67">
        <v>-1013</v>
      </c>
      <c r="D36" s="68">
        <v>-313</v>
      </c>
    </row>
    <row r="37" spans="2:4" ht="15" thickBot="1">
      <c r="B37" s="69" t="s">
        <v>263</v>
      </c>
      <c r="C37" s="75">
        <v>-16945</v>
      </c>
      <c r="D37" s="75">
        <v>-12803</v>
      </c>
    </row>
    <row r="38" spans="2:4" ht="15" thickBot="1">
      <c r="B38" s="70" t="s">
        <v>139</v>
      </c>
      <c r="C38" s="76">
        <f>SUM(C26:C37)</f>
        <v>-60222</v>
      </c>
      <c r="D38" s="76">
        <f>SUM(D26:D37)</f>
        <v>-196594</v>
      </c>
    </row>
    <row r="39" spans="2:4" ht="15" thickBot="1">
      <c r="B39" s="133" t="s">
        <v>239</v>
      </c>
      <c r="C39" s="76">
        <f>+C9+C25+C38</f>
        <v>4153</v>
      </c>
      <c r="D39" s="76">
        <f>+D9+D25+D38</f>
        <v>-11132</v>
      </c>
    </row>
    <row r="40" spans="2:4" ht="14.5">
      <c r="B40" s="107" t="s">
        <v>320</v>
      </c>
      <c r="C40" s="67">
        <v>34277</v>
      </c>
      <c r="D40" s="67">
        <v>39311</v>
      </c>
    </row>
    <row r="41" spans="2:4" ht="14.5">
      <c r="B41" s="66" t="s">
        <v>321</v>
      </c>
      <c r="C41" s="67">
        <v>-1689</v>
      </c>
      <c r="D41" s="67">
        <v>-9708</v>
      </c>
    </row>
    <row r="42" spans="2:4" ht="23.5" thickBot="1">
      <c r="B42" s="69" t="s">
        <v>322</v>
      </c>
      <c r="C42" s="103">
        <v>-82</v>
      </c>
      <c r="D42" s="75">
        <v>16447</v>
      </c>
    </row>
    <row r="43" spans="2:4" ht="15" thickBot="1">
      <c r="B43" s="82" t="s">
        <v>323</v>
      </c>
      <c r="C43" s="74">
        <f>+SUM(C39:C42)</f>
        <v>36659</v>
      </c>
      <c r="D43" s="74">
        <f>+SUM(D39:D42)</f>
        <v>34918</v>
      </c>
    </row>
    <row r="44" ht="15" thickTop="1"/>
    <row r="45" ht="26" customHeight="1"/>
  </sheetData>
  <mergeCells count="2">
    <mergeCell ref="B2:D2"/>
    <mergeCell ref="B3:D3"/>
  </mergeCell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H13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7.2857142857143" customWidth="1"/>
  </cols>
  <sheetData>
    <row r="2" spans="2:2" ht="14.5">
      <c r="B2" s="6" t="s">
        <v>68</v>
      </c>
    </row>
    <row r="3" ht="15" thickBot="1"/>
    <row r="4" spans="2:8" ht="15" thickTop="1">
      <c r="B4" s="83" t="s">
        <v>69</v>
      </c>
      <c r="C4" s="84" t="s">
        <v>366</v>
      </c>
      <c r="D4" s="84" t="s">
        <v>269</v>
      </c>
      <c r="E4" s="84" t="s">
        <v>70</v>
      </c>
      <c r="F4" s="84" t="s">
        <v>378</v>
      </c>
      <c r="G4" s="84" t="s">
        <v>376</v>
      </c>
      <c r="H4" s="84" t="s">
        <v>70</v>
      </c>
    </row>
    <row r="5" spans="2:8" ht="14.5">
      <c r="B5" s="85" t="s">
        <v>45</v>
      </c>
      <c r="C5" s="86">
        <v>115054</v>
      </c>
      <c r="D5" s="86">
        <v>118375</v>
      </c>
      <c r="E5" s="87">
        <f>+C5/D5-1</f>
        <v>-0.028054910242872211</v>
      </c>
      <c r="F5" s="86">
        <v>212141</v>
      </c>
      <c r="G5" s="86">
        <v>220936</v>
      </c>
      <c r="H5" s="87">
        <f t="shared" si="0" ref="H5:H13">+F5/G5-1</f>
        <v>-0.03980790817250246</v>
      </c>
    </row>
    <row r="6" spans="2:8" ht="15" thickBot="1">
      <c r="B6" s="69" t="s">
        <v>152</v>
      </c>
      <c r="C6" s="88">
        <v>10528</v>
      </c>
      <c r="D6" s="88">
        <v>-41333</v>
      </c>
      <c r="E6" s="89">
        <f>+C6/D6-1</f>
        <v>-1.2547117315462222</v>
      </c>
      <c r="F6" s="88">
        <v>-233073</v>
      </c>
      <c r="G6" s="88">
        <v>300126</v>
      </c>
      <c r="H6" s="89">
        <f t="shared" si="0"/>
        <v>-1.7765838347893883</v>
      </c>
    </row>
    <row r="7" spans="2:8" ht="15" thickBot="1">
      <c r="B7" s="90" t="s">
        <v>141</v>
      </c>
      <c r="C7" s="91">
        <v>52860</v>
      </c>
      <c r="D7" s="91">
        <v>15631</v>
      </c>
      <c r="E7" s="301">
        <v>0</v>
      </c>
      <c r="F7" s="91">
        <v>-149784</v>
      </c>
      <c r="G7" s="91">
        <v>420889</v>
      </c>
      <c r="H7" s="102">
        <f t="shared" si="0"/>
        <v>-1.3558753020392551</v>
      </c>
    </row>
    <row r="8" spans="2:8" ht="15" thickBot="1">
      <c r="B8" s="69" t="s">
        <v>71</v>
      </c>
      <c r="C8" s="88">
        <v>2296</v>
      </c>
      <c r="D8" s="88">
        <v>2003</v>
      </c>
      <c r="E8" s="89">
        <f t="shared" si="1" ref="E8:E13">+C8/D8-1</f>
        <v>0.1462805791313031</v>
      </c>
      <c r="F8" s="263">
        <v>4437</v>
      </c>
      <c r="G8" s="263">
        <v>3922</v>
      </c>
      <c r="H8" s="89">
        <f t="shared" si="0"/>
        <v>0.13131055583885765</v>
      </c>
    </row>
    <row r="9" spans="2:8" ht="15" thickBot="1">
      <c r="B9" s="90" t="s">
        <v>9</v>
      </c>
      <c r="C9" s="91">
        <v>55156</v>
      </c>
      <c r="D9" s="91">
        <v>17634</v>
      </c>
      <c r="E9" s="92">
        <f t="shared" si="1"/>
        <v>2.1278212543949189</v>
      </c>
      <c r="F9" s="91">
        <v>-145347</v>
      </c>
      <c r="G9" s="91">
        <v>424811</v>
      </c>
      <c r="H9" s="102">
        <f t="shared" si="0"/>
        <v>-1.3421450951128855</v>
      </c>
    </row>
    <row r="10" spans="2:8" ht="15" thickBot="1">
      <c r="B10" s="70" t="s">
        <v>155</v>
      </c>
      <c r="C10" s="94">
        <v>51639</v>
      </c>
      <c r="D10" s="94">
        <v>92702</v>
      </c>
      <c r="E10" s="95">
        <f t="shared" si="1"/>
        <v>-0.44295700200642918</v>
      </c>
      <c r="F10" s="263">
        <v>102313</v>
      </c>
      <c r="G10" s="263">
        <v>145768</v>
      </c>
      <c r="H10" s="95">
        <f t="shared" si="0"/>
        <v>-0.29811069644915211</v>
      </c>
    </row>
    <row r="11" spans="2:8" ht="15" thickBot="1">
      <c r="B11" s="90" t="s">
        <v>153</v>
      </c>
      <c r="C11" s="91">
        <v>76818</v>
      </c>
      <c r="D11" s="91">
        <v>48572</v>
      </c>
      <c r="E11" s="92">
        <f t="shared" si="1"/>
        <v>0.58152845260643993</v>
      </c>
      <c r="F11" s="264">
        <v>-40971</v>
      </c>
      <c r="G11" s="264">
        <v>319226</v>
      </c>
      <c r="H11" s="265">
        <f t="shared" si="0"/>
        <v>-1.1283448090067851</v>
      </c>
    </row>
    <row r="12" spans="2:8" ht="14.5">
      <c r="B12" s="66" t="s">
        <v>72</v>
      </c>
      <c r="C12" s="96">
        <v>74355</v>
      </c>
      <c r="D12" s="96">
        <v>51004</v>
      </c>
      <c r="E12" s="97">
        <f t="shared" si="1"/>
        <v>0.45782683711081473</v>
      </c>
      <c r="F12" s="96">
        <v>-39773</v>
      </c>
      <c r="G12" s="96">
        <v>308177</v>
      </c>
      <c r="H12" s="97">
        <f t="shared" si="0"/>
        <v>-1.129058949889187</v>
      </c>
    </row>
    <row r="13" spans="2:8" ht="15" thickBot="1">
      <c r="B13" s="98" t="s">
        <v>73</v>
      </c>
      <c r="C13" s="99">
        <v>2463</v>
      </c>
      <c r="D13" s="99">
        <v>-2432</v>
      </c>
      <c r="E13" s="100">
        <f t="shared" si="1"/>
        <v>-2.0127467105263159</v>
      </c>
      <c r="F13" s="99">
        <v>-1198</v>
      </c>
      <c r="G13" s="99">
        <v>11049</v>
      </c>
      <c r="H13" s="100">
        <f t="shared" si="0"/>
        <v>-1.1084261019096751</v>
      </c>
    </row>
    <row r="14" ht="15" thickTop="1"/>
  </sheetData>
  <pageMargins left="0.7" right="0.7" top="0.75" bottom="0.75" header="0.3" footer="0.3"/>
  <pageSetup orientation="portrait" paperSiz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H59"/>
  <sheetViews>
    <sheetView showGridLines="0" workbookViewId="0" topLeftCell="A1"/>
  </sheetViews>
  <sheetFormatPr defaultColWidth="11.4242857142857" defaultRowHeight="12"/>
  <cols>
    <col min="1" max="1" width="3.71428571428571" style="108" customWidth="1"/>
    <col min="2" max="2" width="47.8571428571429" style="108" bestFit="1" customWidth="1"/>
    <col min="3" max="16384" width="10.8571428571429" style="108"/>
  </cols>
  <sheetData>
    <row r="2" spans="2:2" ht="13">
      <c r="B2" s="6" t="s">
        <v>74</v>
      </c>
    </row>
    <row r="3" ht="12.5" thickBot="1"/>
    <row r="4" spans="2:8" ht="12.5" thickTop="1">
      <c r="B4" s="83" t="s">
        <v>329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2">
      <c r="B5" s="111" t="s">
        <v>147</v>
      </c>
      <c r="C5" s="86">
        <v>64940</v>
      </c>
      <c r="D5" s="86">
        <v>65157</v>
      </c>
      <c r="E5" s="87">
        <v>-0.0030000000000000001</v>
      </c>
      <c r="F5" s="86">
        <v>120943</v>
      </c>
      <c r="G5" s="86">
        <v>122405</v>
      </c>
      <c r="H5" s="87">
        <v>-0.012</v>
      </c>
    </row>
    <row r="6" spans="2:8" ht="12.5" thickBot="1">
      <c r="B6" s="112" t="s">
        <v>148</v>
      </c>
      <c r="C6" s="88">
        <v>125263</v>
      </c>
      <c r="D6" s="88">
        <v>339348</v>
      </c>
      <c r="E6" s="89">
        <v>-0.63100000000000001</v>
      </c>
      <c r="F6" s="88">
        <v>119242</v>
      </c>
      <c r="G6" s="88">
        <v>331033</v>
      </c>
      <c r="H6" s="89">
        <v>-0.64</v>
      </c>
    </row>
    <row r="7" spans="2:8" ht="12.5" thickBot="1">
      <c r="B7" s="113" t="s">
        <v>141</v>
      </c>
      <c r="C7" s="91">
        <v>174470</v>
      </c>
      <c r="D7" s="91">
        <v>390797</v>
      </c>
      <c r="E7" s="92">
        <v>-0.55400000000000005</v>
      </c>
      <c r="F7" s="91">
        <v>212264</v>
      </c>
      <c r="G7" s="91">
        <v>426437</v>
      </c>
      <c r="H7" s="92">
        <v>-0.502</v>
      </c>
    </row>
    <row r="8" spans="2:8" ht="12.5" thickBot="1">
      <c r="B8" s="112" t="s">
        <v>71</v>
      </c>
      <c r="C8" s="93">
        <v>860</v>
      </c>
      <c r="D8" s="93">
        <v>593</v>
      </c>
      <c r="E8" s="89">
        <v>0.45</v>
      </c>
      <c r="F8" s="93">
        <v>1517</v>
      </c>
      <c r="G8" s="93">
        <v>1104</v>
      </c>
      <c r="H8" s="89">
        <v>0.374</v>
      </c>
    </row>
    <row r="9" spans="2:8" ht="13" thickBot="1">
      <c r="B9" s="113" t="s">
        <v>325</v>
      </c>
      <c r="C9" s="91">
        <v>175330</v>
      </c>
      <c r="D9" s="91">
        <v>391390</v>
      </c>
      <c r="E9" s="92">
        <v>-0.55200000000000005</v>
      </c>
      <c r="F9" s="91">
        <v>213781</v>
      </c>
      <c r="G9" s="91">
        <v>427541</v>
      </c>
      <c r="H9" s="92">
        <v>-0.50</v>
      </c>
    </row>
    <row r="10" spans="2:8" ht="13" thickBot="1">
      <c r="B10" s="114" t="s">
        <v>326</v>
      </c>
      <c r="C10" s="94">
        <v>50067</v>
      </c>
      <c r="D10" s="94">
        <v>52042</v>
      </c>
      <c r="E10" s="95">
        <v>-0.037999999999999999</v>
      </c>
      <c r="F10" s="94">
        <v>94539</v>
      </c>
      <c r="G10" s="94">
        <v>96508</v>
      </c>
      <c r="H10" s="95">
        <v>-0.02</v>
      </c>
    </row>
    <row r="12" spans="2:2" ht="12">
      <c r="B12" s="115" t="s">
        <v>142</v>
      </c>
    </row>
    <row r="13" ht="12.5" thickBot="1"/>
    <row r="14" spans="2:8" ht="12.5" thickTop="1">
      <c r="B14" s="83" t="s">
        <v>329</v>
      </c>
      <c r="C14" s="110" t="s">
        <v>378</v>
      </c>
      <c r="D14" s="110" t="s">
        <v>376</v>
      </c>
      <c r="E14" s="110" t="s">
        <v>379</v>
      </c>
      <c r="F14" s="110" t="s">
        <v>377</v>
      </c>
      <c r="G14" s="110" t="s">
        <v>380</v>
      </c>
      <c r="H14" s="110" t="s">
        <v>381</v>
      </c>
    </row>
    <row r="15" spans="2:8" ht="12">
      <c r="B15" s="85" t="s">
        <v>330</v>
      </c>
      <c r="C15" s="86">
        <v>176600</v>
      </c>
      <c r="D15" s="86">
        <v>220682</v>
      </c>
      <c r="E15" s="87">
        <f>+C15/D15-1</f>
        <v>-0.1997534914492346</v>
      </c>
      <c r="F15" s="86">
        <v>197657</v>
      </c>
      <c r="G15" s="86">
        <v>151264</v>
      </c>
      <c r="H15" s="86">
        <v>50128</v>
      </c>
    </row>
    <row r="16" spans="2:8" ht="12">
      <c r="B16" s="107" t="s">
        <v>331</v>
      </c>
      <c r="C16" s="96">
        <v>193682</v>
      </c>
      <c r="D16" s="96">
        <v>223588</v>
      </c>
      <c r="E16" s="97">
        <f>+C16/D16-1</f>
        <v>-0.1337549421256955</v>
      </c>
      <c r="F16" s="96">
        <v>213440</v>
      </c>
      <c r="G16" s="96">
        <v>146640</v>
      </c>
      <c r="H16" s="96">
        <v>43131</v>
      </c>
    </row>
    <row r="17" spans="2:8" ht="12">
      <c r="B17" s="85" t="s">
        <v>332</v>
      </c>
      <c r="C17" s="86">
        <v>163260</v>
      </c>
      <c r="D17" s="86">
        <v>163239</v>
      </c>
      <c r="E17" s="87">
        <f>+C17/D17-1</f>
        <v>0.00012864572804294205</v>
      </c>
      <c r="F17" s="86">
        <v>146737</v>
      </c>
      <c r="G17" s="86">
        <v>108418</v>
      </c>
      <c r="H17" s="86">
        <v>32501</v>
      </c>
    </row>
    <row r="18" spans="2:8" ht="12">
      <c r="B18" s="107" t="s">
        <v>333</v>
      </c>
      <c r="C18" s="96">
        <v>101928</v>
      </c>
      <c r="D18" s="96">
        <v>128708</v>
      </c>
      <c r="E18" s="97">
        <f>+C18/D18-1</f>
        <v>-0.20806787456879139</v>
      </c>
      <c r="F18" s="96">
        <v>116327</v>
      </c>
      <c r="G18" s="96">
        <v>110425</v>
      </c>
      <c r="H18" s="96">
        <v>39291</v>
      </c>
    </row>
    <row r="19" spans="2:8" ht="12">
      <c r="B19" s="85" t="s">
        <v>334</v>
      </c>
      <c r="C19" s="86">
        <v>53358</v>
      </c>
      <c r="D19" s="86">
        <v>70174</v>
      </c>
      <c r="E19" s="87">
        <f>+C19/D19-1</f>
        <v>-0.23963291247470575</v>
      </c>
      <c r="F19" s="86">
        <v>64636</v>
      </c>
      <c r="G19" s="86">
        <v>55284</v>
      </c>
      <c r="H19" s="86">
        <v>28918</v>
      </c>
    </row>
    <row r="20" spans="2:8" ht="12">
      <c r="B20" s="107" t="s">
        <v>335</v>
      </c>
      <c r="C20" s="96">
        <v>130169</v>
      </c>
      <c r="D20" s="96">
        <v>133868</v>
      </c>
      <c r="E20" s="97">
        <f>+C20/D20-1</f>
        <v>-0.027631696895449198</v>
      </c>
      <c r="F20" s="96">
        <v>116684</v>
      </c>
      <c r="G20" s="96">
        <v>96679</v>
      </c>
      <c r="H20" s="96">
        <v>36123</v>
      </c>
    </row>
    <row r="21" spans="2:8" ht="12">
      <c r="B21" s="85" t="s">
        <v>336</v>
      </c>
      <c r="C21" s="86">
        <v>95147</v>
      </c>
      <c r="D21" s="86">
        <v>91396</v>
      </c>
      <c r="E21" s="87">
        <f>+C21/D21-1</f>
        <v>0.041041183421594019</v>
      </c>
      <c r="F21" s="86">
        <v>78809</v>
      </c>
      <c r="G21" s="86">
        <v>72733</v>
      </c>
      <c r="H21" s="86">
        <v>29779</v>
      </c>
    </row>
    <row r="22" spans="2:8" ht="12">
      <c r="B22" s="107" t="s">
        <v>6</v>
      </c>
      <c r="C22" s="96">
        <v>104340</v>
      </c>
      <c r="D22" s="96">
        <v>131492</v>
      </c>
      <c r="E22" s="97">
        <f>+C22/D22-1</f>
        <v>-0.20649164968210998</v>
      </c>
      <c r="F22" s="96">
        <v>113272</v>
      </c>
      <c r="G22" s="96">
        <v>90898</v>
      </c>
      <c r="H22" s="96">
        <v>45715</v>
      </c>
    </row>
    <row r="23" spans="2:8" ht="12">
      <c r="B23" s="85" t="s">
        <v>365</v>
      </c>
      <c r="C23" s="86">
        <v>7819</v>
      </c>
      <c r="D23" s="86" t="s">
        <v>4</v>
      </c>
      <c r="E23" s="86" t="s">
        <v>4</v>
      </c>
      <c r="F23" s="86" t="s">
        <v>4</v>
      </c>
      <c r="G23" s="86" t="s">
        <v>4</v>
      </c>
      <c r="H23" s="86" t="s">
        <v>4</v>
      </c>
    </row>
    <row r="24" spans="2:8" ht="12">
      <c r="B24" s="107" t="s">
        <v>337</v>
      </c>
      <c r="C24" s="96">
        <v>52881</v>
      </c>
      <c r="D24" s="96">
        <v>63668</v>
      </c>
      <c r="E24" s="97">
        <f>+C24/D24-1</f>
        <v>-0.16942577118803792</v>
      </c>
      <c r="F24" s="96">
        <v>60525</v>
      </c>
      <c r="G24" s="96">
        <v>54616</v>
      </c>
      <c r="H24" s="96">
        <v>38095</v>
      </c>
    </row>
    <row r="25" spans="2:8" ht="12">
      <c r="B25" s="85" t="s">
        <v>338</v>
      </c>
      <c r="C25" s="86">
        <v>159339</v>
      </c>
      <c r="D25" s="86">
        <v>168888</v>
      </c>
      <c r="E25" s="87">
        <f>+C25/D25-1</f>
        <v>-0.056540429160153449</v>
      </c>
      <c r="F25" s="86">
        <v>172374</v>
      </c>
      <c r="G25" s="86">
        <v>146692</v>
      </c>
      <c r="H25" s="86">
        <v>83885</v>
      </c>
    </row>
    <row r="26" spans="2:8" ht="12">
      <c r="B26" s="107" t="s">
        <v>339</v>
      </c>
      <c r="C26" s="96">
        <v>89668</v>
      </c>
      <c r="D26" s="96">
        <v>93154</v>
      </c>
      <c r="E26" s="97">
        <f>+C26/D26-1</f>
        <v>-0.037421903514610166</v>
      </c>
      <c r="F26" s="96">
        <v>86141</v>
      </c>
      <c r="G26" s="96">
        <v>80032</v>
      </c>
      <c r="H26" s="96">
        <v>70212</v>
      </c>
    </row>
    <row r="27" spans="2:8" ht="12">
      <c r="B27" s="85" t="s">
        <v>340</v>
      </c>
      <c r="C27" s="86">
        <v>49564</v>
      </c>
      <c r="D27" s="86">
        <v>55225</v>
      </c>
      <c r="E27" s="87">
        <f>+C27/D27-1</f>
        <v>-0.10250792213671345</v>
      </c>
      <c r="F27" s="86">
        <v>52592</v>
      </c>
      <c r="G27" s="86">
        <v>48799</v>
      </c>
      <c r="H27" s="86">
        <v>29353</v>
      </c>
    </row>
    <row r="28" spans="2:8" ht="12.5">
      <c r="B28" s="107" t="s">
        <v>341</v>
      </c>
      <c r="C28" s="96">
        <v>22918</v>
      </c>
      <c r="D28" s="96">
        <v>26169</v>
      </c>
      <c r="E28" s="97">
        <f>+C28/D28-1</f>
        <v>-0.12423096029653402</v>
      </c>
      <c r="F28" s="96">
        <v>26469</v>
      </c>
      <c r="G28" s="96">
        <v>21608</v>
      </c>
      <c r="H28" s="96">
        <v>9577</v>
      </c>
    </row>
    <row r="29" spans="2:8" ht="12.5" thickBot="1">
      <c r="B29" s="267" t="s">
        <v>7</v>
      </c>
      <c r="C29" s="169">
        <v>56419</v>
      </c>
      <c r="D29" s="169">
        <v>51220</v>
      </c>
      <c r="E29" s="268">
        <f>+C29/D29-1</f>
        <v>0.10150331901600929</v>
      </c>
      <c r="F29" s="169">
        <v>42654</v>
      </c>
      <c r="G29" s="169">
        <v>33396</v>
      </c>
      <c r="H29" s="169">
        <v>11500</v>
      </c>
    </row>
    <row r="30" spans="2:8" ht="12.5" thickBot="1">
      <c r="B30" s="117" t="s">
        <v>342</v>
      </c>
      <c r="C30" s="118">
        <f>+SUM(C15:C29)</f>
        <v>1457092</v>
      </c>
      <c r="D30" s="118">
        <f>+SUM(D15:D29)</f>
        <v>1621471</v>
      </c>
      <c r="E30" s="230">
        <f>+C30/D30-1</f>
        <v>-0.10137646618410079</v>
      </c>
      <c r="F30" s="118">
        <f t="shared" si="0" ref="F30:H30">+SUM(F15:F29)</f>
        <v>1488317</v>
      </c>
      <c r="G30" s="118">
        <f t="shared" si="0"/>
        <v>1217484</v>
      </c>
      <c r="H30" s="118">
        <f t="shared" si="0"/>
        <v>548208</v>
      </c>
    </row>
    <row r="32" spans="2:2" ht="12">
      <c r="B32" s="115" t="s">
        <v>306</v>
      </c>
    </row>
    <row r="33" ht="12.5" thickBot="1"/>
    <row r="34" spans="2:8" ht="12.5" thickTop="1">
      <c r="B34" s="83" t="s">
        <v>348</v>
      </c>
      <c r="C34" s="110" t="s">
        <v>378</v>
      </c>
      <c r="D34" s="110" t="s">
        <v>376</v>
      </c>
      <c r="E34" s="110" t="s">
        <v>379</v>
      </c>
      <c r="F34" s="110" t="s">
        <v>377</v>
      </c>
      <c r="G34" s="110" t="s">
        <v>380</v>
      </c>
      <c r="H34" s="110" t="s">
        <v>381</v>
      </c>
    </row>
    <row r="35" spans="2:8" ht="12">
      <c r="B35" s="111" t="s">
        <v>343</v>
      </c>
      <c r="C35" s="122">
        <v>833114</v>
      </c>
      <c r="D35" s="122">
        <v>955928</v>
      </c>
      <c r="E35" s="231">
        <f t="shared" si="1" ref="E35:E43">+C35/D35-1</f>
        <v>-0.12847620322869502</v>
      </c>
      <c r="F35" s="122">
        <v>886483</v>
      </c>
      <c r="G35" s="122">
        <v>746150</v>
      </c>
      <c r="H35" s="122">
        <v>324499</v>
      </c>
    </row>
    <row r="36" spans="2:8" ht="12">
      <c r="B36" s="119" t="s">
        <v>240</v>
      </c>
      <c r="C36" s="120">
        <v>36909</v>
      </c>
      <c r="D36" s="120">
        <v>40846</v>
      </c>
      <c r="E36" s="232">
        <f t="shared" si="1"/>
        <v>-0.096386427067521874</v>
      </c>
      <c r="F36" s="120">
        <v>39474</v>
      </c>
      <c r="G36" s="120">
        <v>25680</v>
      </c>
      <c r="H36" s="120">
        <v>1003</v>
      </c>
    </row>
    <row r="37" spans="2:8" ht="12">
      <c r="B37" s="121" t="s">
        <v>76</v>
      </c>
      <c r="C37" s="122">
        <v>35415</v>
      </c>
      <c r="D37" s="122">
        <v>38258</v>
      </c>
      <c r="E37" s="233">
        <f t="shared" si="1"/>
        <v>-0.074311255162318957</v>
      </c>
      <c r="F37" s="122">
        <v>33307</v>
      </c>
      <c r="G37" s="122">
        <v>31687</v>
      </c>
      <c r="H37" s="122">
        <v>14375</v>
      </c>
    </row>
    <row r="38" spans="2:8" ht="12">
      <c r="B38" s="119" t="s">
        <v>344</v>
      </c>
      <c r="C38" s="120">
        <v>162004</v>
      </c>
      <c r="D38" s="120">
        <v>176369</v>
      </c>
      <c r="E38" s="232">
        <f t="shared" si="1"/>
        <v>-0.081448553884186037</v>
      </c>
      <c r="F38" s="120">
        <v>153791</v>
      </c>
      <c r="G38" s="120">
        <v>106067</v>
      </c>
      <c r="H38" s="120">
        <v>33340</v>
      </c>
    </row>
    <row r="39" spans="2:8" ht="12">
      <c r="B39" s="121" t="s">
        <v>345</v>
      </c>
      <c r="C39" s="122">
        <v>200950</v>
      </c>
      <c r="D39" s="122">
        <v>207555</v>
      </c>
      <c r="E39" s="233">
        <f t="shared" si="1"/>
        <v>-0.031822890318228936</v>
      </c>
      <c r="F39" s="122">
        <v>180688</v>
      </c>
      <c r="G39" s="122">
        <v>185846</v>
      </c>
      <c r="H39" s="122">
        <v>88681</v>
      </c>
    </row>
    <row r="40" spans="2:8" ht="12">
      <c r="B40" s="119" t="s">
        <v>77</v>
      </c>
      <c r="C40" s="120">
        <v>33588</v>
      </c>
      <c r="D40" s="120">
        <v>34519</v>
      </c>
      <c r="E40" s="232">
        <f t="shared" si="1"/>
        <v>-0.026970653842811165</v>
      </c>
      <c r="F40" s="120">
        <v>24701</v>
      </c>
      <c r="G40" s="120">
        <v>18820</v>
      </c>
      <c r="H40" s="120">
        <v>4949</v>
      </c>
    </row>
    <row r="41" spans="2:8" ht="12">
      <c r="B41" s="123" t="s">
        <v>78</v>
      </c>
      <c r="C41" s="122">
        <v>150058</v>
      </c>
      <c r="D41" s="122">
        <v>167996</v>
      </c>
      <c r="E41" s="233">
        <f t="shared" si="1"/>
        <v>-0.10677635181790046</v>
      </c>
      <c r="F41" s="122">
        <v>169873</v>
      </c>
      <c r="G41" s="122">
        <v>103234</v>
      </c>
      <c r="H41" s="122">
        <v>61861</v>
      </c>
    </row>
    <row r="42" spans="2:8" ht="12.5" thickBot="1">
      <c r="B42" s="124" t="s">
        <v>346</v>
      </c>
      <c r="C42" s="125">
        <v>5054</v>
      </c>
      <c r="D42" s="125" t="s">
        <v>4</v>
      </c>
      <c r="E42" s="125" t="s">
        <v>4</v>
      </c>
      <c r="F42" s="125" t="s">
        <v>4</v>
      </c>
      <c r="G42" s="125" t="s">
        <v>4</v>
      </c>
      <c r="H42" s="125">
        <v>19500</v>
      </c>
    </row>
    <row r="43" spans="2:8" ht="12">
      <c r="B43" s="126" t="s">
        <v>347</v>
      </c>
      <c r="C43" s="127">
        <f>+SUM(C35:C42)</f>
        <v>1457092</v>
      </c>
      <c r="D43" s="127">
        <f>+SUM(D35:D42)</f>
        <v>1621471</v>
      </c>
      <c r="E43" s="234">
        <f t="shared" si="2" ref="E43">+C43/D43-1</f>
        <v>-0.10137646618410079</v>
      </c>
      <c r="F43" s="127">
        <f>+SUM(F35:F42)</f>
        <v>1488317</v>
      </c>
      <c r="G43" s="127">
        <f>+SUM(G35:G42)</f>
        <v>1217484</v>
      </c>
      <c r="H43" s="127">
        <f>+SUM(H35:H42)</f>
        <v>548208</v>
      </c>
    </row>
    <row r="45" spans="2:2" ht="12">
      <c r="B45" s="115" t="s">
        <v>143</v>
      </c>
    </row>
    <row r="46" ht="12.5" thickBot="1"/>
    <row r="47" spans="2:8" ht="12.5" thickTop="1">
      <c r="B47" s="83" t="s">
        <v>348</v>
      </c>
      <c r="C47" s="110" t="s">
        <v>378</v>
      </c>
      <c r="D47" s="110" t="s">
        <v>376</v>
      </c>
      <c r="E47" s="110" t="s">
        <v>379</v>
      </c>
      <c r="F47" s="110" t="s">
        <v>377</v>
      </c>
      <c r="G47" s="110" t="s">
        <v>380</v>
      </c>
      <c r="H47" s="110" t="s">
        <v>381</v>
      </c>
    </row>
    <row r="48" spans="2:8" ht="12">
      <c r="B48" s="66" t="s">
        <v>353</v>
      </c>
      <c r="C48" s="135">
        <v>62145</v>
      </c>
      <c r="D48" s="135">
        <v>47320</v>
      </c>
      <c r="E48" s="237">
        <f t="shared" si="3" ref="E48:E59">+C48/D48-1</f>
        <v>0.31329247675401528</v>
      </c>
      <c r="F48" s="135">
        <v>40071</v>
      </c>
      <c r="G48" s="135">
        <v>24474</v>
      </c>
      <c r="H48" s="135">
        <v>17687</v>
      </c>
    </row>
    <row r="49" spans="2:8" ht="12.5" thickBot="1">
      <c r="B49" s="131" t="s">
        <v>283</v>
      </c>
      <c r="C49" s="132">
        <v>30588</v>
      </c>
      <c r="D49" s="132">
        <v>52037</v>
      </c>
      <c r="E49" s="238">
        <f t="shared" si="3"/>
        <v>-0.41218748198397293</v>
      </c>
      <c r="F49" s="132">
        <v>48642</v>
      </c>
      <c r="G49" s="132">
        <v>41353</v>
      </c>
      <c r="H49" s="132">
        <v>9235</v>
      </c>
    </row>
    <row r="50" spans="2:8" ht="12.5" thickBot="1">
      <c r="B50" s="133" t="s">
        <v>349</v>
      </c>
      <c r="C50" s="134">
        <f>+C48+C49</f>
        <v>92733</v>
      </c>
      <c r="D50" s="134">
        <f>+D48+D49</f>
        <v>99357</v>
      </c>
      <c r="E50" s="95">
        <f t="shared" si="3"/>
        <v>-0.066668679609891646</v>
      </c>
      <c r="F50" s="134">
        <f>+F48+F49</f>
        <v>88713</v>
      </c>
      <c r="G50" s="134">
        <f>+G48+G49</f>
        <v>65827</v>
      </c>
      <c r="H50" s="134">
        <f>+H48+H49</f>
        <v>26922</v>
      </c>
    </row>
    <row r="51" spans="2:8" ht="12">
      <c r="B51" s="66" t="s">
        <v>350</v>
      </c>
      <c r="C51" s="129">
        <v>5061</v>
      </c>
      <c r="D51" s="129">
        <v>3728</v>
      </c>
      <c r="E51" s="97">
        <f t="shared" si="3"/>
        <v>0.35756437768240334</v>
      </c>
      <c r="F51" s="129">
        <v>2406</v>
      </c>
      <c r="G51" s="129">
        <v>1655</v>
      </c>
      <c r="H51" s="129">
        <v>834</v>
      </c>
    </row>
    <row r="52" spans="2:8" ht="12">
      <c r="B52" s="85" t="s">
        <v>284</v>
      </c>
      <c r="C52" s="128">
        <v>11231</v>
      </c>
      <c r="D52" s="128">
        <v>10133</v>
      </c>
      <c r="E52" s="87">
        <f t="shared" si="3"/>
        <v>0.10835882759301296</v>
      </c>
      <c r="F52" s="128">
        <v>8408</v>
      </c>
      <c r="G52" s="128">
        <v>6171</v>
      </c>
      <c r="H52" s="128">
        <v>6524</v>
      </c>
    </row>
    <row r="53" spans="2:8" ht="12">
      <c r="B53" s="66" t="s">
        <v>79</v>
      </c>
      <c r="C53" s="129">
        <v>1010</v>
      </c>
      <c r="D53" s="129">
        <v>952</v>
      </c>
      <c r="E53" s="97">
        <f t="shared" si="3"/>
        <v>0.060924369747899165</v>
      </c>
      <c r="F53" s="129">
        <v>923</v>
      </c>
      <c r="G53" s="129">
        <v>1030</v>
      </c>
      <c r="H53" s="129">
        <v>1098</v>
      </c>
    </row>
    <row r="54" spans="2:8" ht="12">
      <c r="B54" s="85" t="s">
        <v>285</v>
      </c>
      <c r="C54" s="128">
        <v>6667</v>
      </c>
      <c r="D54" s="128">
        <v>5710</v>
      </c>
      <c r="E54" s="87">
        <f t="shared" si="3"/>
        <v>0.16760070052539411</v>
      </c>
      <c r="F54" s="128">
        <v>4401</v>
      </c>
      <c r="G54" s="128">
        <v>2598</v>
      </c>
      <c r="H54" s="128">
        <v>157</v>
      </c>
    </row>
    <row r="55" spans="2:8" ht="12">
      <c r="B55" s="66" t="s">
        <v>80</v>
      </c>
      <c r="C55" s="129">
        <v>3878</v>
      </c>
      <c r="D55" s="129">
        <v>1611</v>
      </c>
      <c r="E55" s="97">
        <f t="shared" si="3"/>
        <v>1.4072004965859715</v>
      </c>
      <c r="F55" s="129">
        <v>2088</v>
      </c>
      <c r="G55" s="129">
        <v>1642</v>
      </c>
      <c r="H55" s="129">
        <v>1396</v>
      </c>
    </row>
    <row r="56" spans="2:8" ht="12.5" thickBot="1">
      <c r="B56" s="131" t="s">
        <v>351</v>
      </c>
      <c r="C56" s="132">
        <v>363</v>
      </c>
      <c r="D56" s="132">
        <v>914</v>
      </c>
      <c r="E56" s="238">
        <f t="shared" si="3"/>
        <v>-0.60284463894967177</v>
      </c>
      <c r="F56" s="132">
        <v>159</v>
      </c>
      <c r="G56" s="132">
        <v>203</v>
      </c>
      <c r="H56" s="132">
        <v>1810</v>
      </c>
    </row>
    <row r="57" spans="2:8" ht="12.5" thickBot="1">
      <c r="B57" s="133" t="s">
        <v>354</v>
      </c>
      <c r="C57" s="134">
        <f>+C50+SUM(C51:C56)</f>
        <v>120943</v>
      </c>
      <c r="D57" s="134">
        <f>+D50+SUM(D51:D56)</f>
        <v>122405</v>
      </c>
      <c r="E57" s="95">
        <f t="shared" si="3"/>
        <v>-0.011943956537723177</v>
      </c>
      <c r="F57" s="134">
        <f t="shared" si="4" ref="F57:H57">+F50+SUM(F51:F56)</f>
        <v>107098</v>
      </c>
      <c r="G57" s="134">
        <f t="shared" si="4"/>
        <v>79126</v>
      </c>
      <c r="H57" s="134">
        <f t="shared" si="4"/>
        <v>38741</v>
      </c>
    </row>
    <row r="58" spans="2:8" ht="12.5" thickBot="1">
      <c r="B58" s="235" t="s">
        <v>352</v>
      </c>
      <c r="C58" s="236">
        <v>41166</v>
      </c>
      <c r="D58" s="236">
        <v>37007</v>
      </c>
      <c r="E58" s="239">
        <f t="shared" si="3"/>
        <v>0.11238414354041137</v>
      </c>
      <c r="F58" s="236">
        <v>39724</v>
      </c>
      <c r="G58" s="236">
        <v>30563</v>
      </c>
      <c r="H58" s="236">
        <v>20357</v>
      </c>
    </row>
    <row r="59" spans="2:8" ht="12.5" thickBot="1">
      <c r="B59" s="133" t="s">
        <v>8</v>
      </c>
      <c r="C59" s="134">
        <f>+SUM(C57:C58)</f>
        <v>162109</v>
      </c>
      <c r="D59" s="134">
        <f>+SUM(D57:D58)</f>
        <v>159412</v>
      </c>
      <c r="E59" s="95">
        <f t="shared" si="3"/>
        <v>0.016918425212656407</v>
      </c>
      <c r="F59" s="134">
        <f t="shared" si="5" ref="F59:H59">+SUM(F57:F58)</f>
        <v>146822</v>
      </c>
      <c r="G59" s="134">
        <f t="shared" si="5"/>
        <v>109689</v>
      </c>
      <c r="H59" s="134">
        <f t="shared" si="5"/>
        <v>59098</v>
      </c>
    </row>
  </sheetData>
  <pageMargins left="0.7" right="0.7" top="0.75" bottom="0.75" header="0.3" footer="0.3"/>
  <pageSetup orientation="portrait" paperSize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B2:H10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73.5714285714286" customWidth="1"/>
  </cols>
  <sheetData>
    <row r="2" spans="2:2" ht="14.5">
      <c r="B2" s="6" t="s">
        <v>82</v>
      </c>
    </row>
    <row r="3" ht="15" thickBot="1"/>
    <row r="4" spans="2:8" ht="15" thickTop="1">
      <c r="B4" s="83" t="s">
        <v>301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4.5">
      <c r="B5" s="85" t="s">
        <v>75</v>
      </c>
      <c r="C5" s="136">
        <v>4260</v>
      </c>
      <c r="D5" s="136">
        <v>2360</v>
      </c>
      <c r="E5" s="137">
        <f t="shared" si="0" ref="E5:E10">+C5/D5-1</f>
        <v>0.80508474576271194</v>
      </c>
      <c r="F5" s="136">
        <v>8690</v>
      </c>
      <c r="G5" s="136">
        <v>7648</v>
      </c>
      <c r="H5" s="137">
        <f t="shared" si="1" ref="H5:H10">+F5/G5-1</f>
        <v>0.13624476987447709</v>
      </c>
    </row>
    <row r="6" spans="2:8" ht="15" thickBot="1">
      <c r="B6" s="116" t="s">
        <v>223</v>
      </c>
      <c r="C6" s="138">
        <v>-31533</v>
      </c>
      <c r="D6" s="138">
        <v>-106398</v>
      </c>
      <c r="E6" s="139">
        <f t="shared" si="0"/>
        <v>-0.70363164721141369</v>
      </c>
      <c r="F6" s="138">
        <v>-104714</v>
      </c>
      <c r="G6" s="138">
        <v>1015</v>
      </c>
      <c r="H6" s="139">
        <f t="shared" si="1"/>
        <v>-104.16650246305419</v>
      </c>
    </row>
    <row r="7" spans="2:8" ht="15" thickBot="1">
      <c r="B7" s="90" t="s">
        <v>247</v>
      </c>
      <c r="C7" s="91">
        <v>-28272</v>
      </c>
      <c r="D7" s="91">
        <v>-105121</v>
      </c>
      <c r="E7" s="140">
        <f t="shared" si="0"/>
        <v>-0.7310527867885579</v>
      </c>
      <c r="F7" s="91">
        <v>-97959</v>
      </c>
      <c r="G7" s="91">
        <v>6508</v>
      </c>
      <c r="H7" s="140">
        <f t="shared" si="1"/>
        <v>-16.052089735709895</v>
      </c>
    </row>
    <row r="8" spans="2:8" ht="15" thickBot="1">
      <c r="B8" s="116" t="s">
        <v>71</v>
      </c>
      <c r="C8" s="93">
        <v>82</v>
      </c>
      <c r="D8" s="93">
        <v>113</v>
      </c>
      <c r="E8" s="139">
        <f t="shared" si="0"/>
        <v>-0.27433628318584069</v>
      </c>
      <c r="F8" s="93">
        <v>150</v>
      </c>
      <c r="G8" s="93">
        <v>176</v>
      </c>
      <c r="H8" s="139">
        <f t="shared" si="1"/>
        <v>-0.14772727272727271</v>
      </c>
    </row>
    <row r="9" spans="2:8" ht="15" thickBot="1">
      <c r="B9" s="90" t="s">
        <v>355</v>
      </c>
      <c r="C9" s="91">
        <v>-28190</v>
      </c>
      <c r="D9" s="91">
        <v>-105008</v>
      </c>
      <c r="E9" s="140">
        <f t="shared" si="0"/>
        <v>-0.73154426329422528</v>
      </c>
      <c r="F9" s="91">
        <v>-97809</v>
      </c>
      <c r="G9" s="91">
        <v>6684</v>
      </c>
      <c r="H9" s="140">
        <f t="shared" si="1"/>
        <v>-15.63330341113106</v>
      </c>
    </row>
    <row r="10" spans="2:8" ht="15" thickBot="1">
      <c r="B10" s="133" t="s">
        <v>328</v>
      </c>
      <c r="C10" s="94">
        <v>3343</v>
      </c>
      <c r="D10" s="94">
        <v>1390</v>
      </c>
      <c r="E10" s="141">
        <f t="shared" si="0"/>
        <v>1.4050359712230214</v>
      </c>
      <c r="F10" s="94">
        <v>6905</v>
      </c>
      <c r="G10" s="94">
        <v>5669</v>
      </c>
      <c r="H10" s="141">
        <f t="shared" si="1"/>
        <v>0.21802787087669784</v>
      </c>
    </row>
  </sheetData>
  <pageMargins left="0.7" right="0.7" top="0.75" bottom="0.75" header="0.3" footer="0.3"/>
  <pageSetup orientation="portrait" paperSize="1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H8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8.5714285714286" customWidth="1"/>
  </cols>
  <sheetData>
    <row r="2" spans="2:2" ht="14.5">
      <c r="B2" s="6" t="s">
        <v>84</v>
      </c>
    </row>
    <row r="3" ht="15" thickBot="1"/>
    <row r="4" spans="2:8" ht="15" thickTop="1">
      <c r="B4" s="83" t="s">
        <v>302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5" thickBot="1">
      <c r="B5" s="142" t="s">
        <v>45</v>
      </c>
      <c r="C5" s="143">
        <v>15613</v>
      </c>
      <c r="D5" s="143">
        <v>21109</v>
      </c>
      <c r="E5" s="144">
        <f t="shared" si="0" ref="E5:E8">+C5/D5-1</f>
        <v>-0.26036287839310246</v>
      </c>
      <c r="F5" s="143">
        <v>30545</v>
      </c>
      <c r="G5" s="143">
        <v>41094</v>
      </c>
      <c r="H5" s="144">
        <f t="shared" si="1" ref="H5:H8">+F5/G5-1</f>
        <v>-0.25670414172385259</v>
      </c>
    </row>
    <row r="6" spans="2:8" ht="15" thickBot="1">
      <c r="B6" s="78" t="s">
        <v>247</v>
      </c>
      <c r="C6" s="94">
        <v>1410</v>
      </c>
      <c r="D6" s="94">
        <v>7671</v>
      </c>
      <c r="E6" s="141">
        <f t="shared" si="0"/>
        <v>-0.81619084865076263</v>
      </c>
      <c r="F6" s="94">
        <v>3372</v>
      </c>
      <c r="G6" s="94">
        <v>13802</v>
      </c>
      <c r="H6" s="141">
        <f t="shared" si="1"/>
        <v>-0.7556875815099261</v>
      </c>
    </row>
    <row r="7" spans="2:8" ht="15" thickBot="1">
      <c r="B7" s="142" t="s">
        <v>71</v>
      </c>
      <c r="C7" s="145">
        <v>910</v>
      </c>
      <c r="D7" s="145">
        <v>925</v>
      </c>
      <c r="E7" s="144">
        <f t="shared" si="0"/>
        <v>-0.016216216216216162</v>
      </c>
      <c r="F7" s="145">
        <v>1815</v>
      </c>
      <c r="G7" s="145">
        <v>1836</v>
      </c>
      <c r="H7" s="144">
        <f t="shared" si="1"/>
        <v>-0.011437908496731986</v>
      </c>
    </row>
    <row r="8" spans="2:8" ht="15" thickBot="1">
      <c r="B8" s="78" t="s">
        <v>9</v>
      </c>
      <c r="C8" s="94">
        <v>2320</v>
      </c>
      <c r="D8" s="94">
        <v>8596</v>
      </c>
      <c r="E8" s="141">
        <f t="shared" si="0"/>
        <v>-0.73010702652396464</v>
      </c>
      <c r="F8" s="94">
        <v>5187</v>
      </c>
      <c r="G8" s="94">
        <v>15638</v>
      </c>
      <c r="H8" s="141">
        <f t="shared" si="1"/>
        <v>-0.66830796777081469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H12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1" customWidth="1"/>
  </cols>
  <sheetData>
    <row r="2" spans="2:2" ht="14.5">
      <c r="B2" s="6" t="s">
        <v>83</v>
      </c>
    </row>
    <row r="3" ht="15" thickBot="1"/>
    <row r="4" spans="2:8" ht="15" thickTop="1">
      <c r="B4" s="83" t="s">
        <v>302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4.5">
      <c r="B5" s="148" t="s">
        <v>45</v>
      </c>
      <c r="C5" s="150">
        <v>5315</v>
      </c>
      <c r="D5" s="150">
        <v>8983</v>
      </c>
      <c r="E5" s="151">
        <f t="shared" si="0" ref="E5:E12">+C5/D5-1</f>
        <v>-0.40832683958588445</v>
      </c>
      <c r="F5" s="150">
        <v>6894</v>
      </c>
      <c r="G5" s="150">
        <v>9858</v>
      </c>
      <c r="H5" s="151">
        <f t="shared" si="1" ref="H5:H12">+F5/G5-1</f>
        <v>-0.30066950699939132</v>
      </c>
    </row>
    <row r="6" spans="2:8" ht="15" thickBot="1">
      <c r="B6" s="116" t="s">
        <v>148</v>
      </c>
      <c r="C6" s="152">
        <v>-82873</v>
      </c>
      <c r="D6" s="152">
        <v>-272940</v>
      </c>
      <c r="E6" s="153">
        <f t="shared" si="0"/>
        <v>-0.69636916538433358</v>
      </c>
      <c r="F6" s="152">
        <v>-247216</v>
      </c>
      <c r="G6" s="152">
        <v>-30245</v>
      </c>
      <c r="H6" s="153">
        <f t="shared" si="1"/>
        <v>7.1737807902132591</v>
      </c>
    </row>
    <row r="7" spans="2:8" ht="15" thickBot="1">
      <c r="B7" s="154" t="s">
        <v>141</v>
      </c>
      <c r="C7" s="155">
        <v>-92237</v>
      </c>
      <c r="D7" s="155">
        <v>-274689</v>
      </c>
      <c r="E7" s="156">
        <f t="shared" si="0"/>
        <v>-0.66421298268223339</v>
      </c>
      <c r="F7" s="155">
        <v>-266499</v>
      </c>
      <c r="G7" s="155">
        <v>-37221</v>
      </c>
      <c r="H7" s="156">
        <f t="shared" si="1"/>
        <v>6.1599097283791409</v>
      </c>
    </row>
    <row r="8" spans="2:8" ht="14.5">
      <c r="B8" s="107" t="s">
        <v>71</v>
      </c>
      <c r="C8" s="157">
        <v>45</v>
      </c>
      <c r="D8" s="157">
        <v>59</v>
      </c>
      <c r="E8" s="158">
        <f t="shared" si="0"/>
        <v>-0.23728813559322037</v>
      </c>
      <c r="F8" s="157">
        <v>94</v>
      </c>
      <c r="G8" s="157">
        <v>118</v>
      </c>
      <c r="H8" s="158">
        <f t="shared" si="1"/>
        <v>-0.20338983050847459</v>
      </c>
    </row>
    <row r="9" spans="2:8" ht="15" thickBot="1">
      <c r="B9" s="159" t="s">
        <v>148</v>
      </c>
      <c r="C9" s="160">
        <v>2726</v>
      </c>
      <c r="D9" s="160">
        <v>33735</v>
      </c>
      <c r="E9" s="161">
        <f t="shared" si="0"/>
        <v>-0.91919371572550768</v>
      </c>
      <c r="F9" s="160">
        <v>2738</v>
      </c>
      <c r="G9" s="160">
        <v>37738</v>
      </c>
      <c r="H9" s="161">
        <f t="shared" si="1"/>
        <v>-0.92744713551327573</v>
      </c>
    </row>
    <row r="10" spans="2:8" ht="15" thickBot="1">
      <c r="B10" s="69" t="s">
        <v>356</v>
      </c>
      <c r="C10" s="162">
        <v>-4285</v>
      </c>
      <c r="D10" s="162" t="s">
        <v>10</v>
      </c>
      <c r="E10" s="162" t="s">
        <v>10</v>
      </c>
      <c r="F10" s="162">
        <v>-11849</v>
      </c>
      <c r="G10" s="162" t="s">
        <v>10</v>
      </c>
      <c r="H10" s="162" t="s">
        <v>10</v>
      </c>
    </row>
    <row r="11" spans="2:8" ht="15" thickBot="1">
      <c r="B11" s="163" t="s">
        <v>327</v>
      </c>
      <c r="C11" s="164">
        <v>-92192</v>
      </c>
      <c r="D11" s="164">
        <v>-274630</v>
      </c>
      <c r="E11" s="165">
        <f t="shared" si="0"/>
        <v>-0.66430470087026183</v>
      </c>
      <c r="F11" s="164">
        <v>-266405</v>
      </c>
      <c r="G11" s="164">
        <v>-37103</v>
      </c>
      <c r="H11" s="165">
        <f t="shared" si="1"/>
        <v>6.1801471579117591</v>
      </c>
    </row>
    <row r="12" spans="2:8" ht="15" thickBot="1">
      <c r="B12" s="70" t="s">
        <v>328</v>
      </c>
      <c r="C12" s="166">
        <v>-2308</v>
      </c>
      <c r="D12" s="166">
        <v>32045</v>
      </c>
      <c r="E12" s="167">
        <f t="shared" si="0"/>
        <v>-1.0720237166484632</v>
      </c>
      <c r="F12" s="166">
        <v>-4602</v>
      </c>
      <c r="G12" s="166">
        <v>30880</v>
      </c>
      <c r="H12" s="167">
        <f t="shared" si="1"/>
        <v>-1.1490284974093263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B2:H11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53.1428571428571" customWidth="1"/>
  </cols>
  <sheetData>
    <row r="2" spans="2:2" ht="14.5">
      <c r="B2" s="6" t="s">
        <v>222</v>
      </c>
    </row>
    <row r="3" ht="15" thickBot="1"/>
    <row r="4" spans="2:8" ht="15" thickTop="1">
      <c r="B4" s="83" t="s">
        <v>69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5" thickBot="1">
      <c r="B5" s="77" t="s">
        <v>45</v>
      </c>
      <c r="C5" s="274">
        <v>1698</v>
      </c>
      <c r="D5" s="274">
        <v>1513</v>
      </c>
      <c r="E5" s="269">
        <f t="shared" si="0" ref="E5:E11">+C5/D5-1</f>
        <v>0.12227362855254453</v>
      </c>
      <c r="F5" s="274">
        <v>3069</v>
      </c>
      <c r="G5" s="274">
        <v>2578</v>
      </c>
      <c r="H5" s="269">
        <f t="shared" si="1" ref="H5:H10">+F5/G5-1</f>
        <v>0.19045771916214127</v>
      </c>
    </row>
    <row r="6" spans="2:8" ht="15" thickBot="1">
      <c r="B6" s="146" t="s">
        <v>148</v>
      </c>
      <c r="C6" s="270">
        <v>30</v>
      </c>
      <c r="D6" s="275">
        <v>1170</v>
      </c>
      <c r="E6" s="276">
        <f t="shared" si="0"/>
        <v>-0.97435897435897434</v>
      </c>
      <c r="F6" s="270">
        <v>-171</v>
      </c>
      <c r="G6" s="270">
        <v>806</v>
      </c>
      <c r="H6" s="276">
        <f t="shared" si="1"/>
        <v>-1.2121588089330024</v>
      </c>
    </row>
    <row r="7" spans="2:8" ht="15" thickBot="1">
      <c r="B7" s="78" t="s">
        <v>141</v>
      </c>
      <c r="C7" s="277">
        <v>-1771</v>
      </c>
      <c r="D7" s="271">
        <v>126</v>
      </c>
      <c r="E7" s="278">
        <f t="shared" si="0"/>
        <v>-15.055555555555555</v>
      </c>
      <c r="F7" s="271">
        <v>9</v>
      </c>
      <c r="G7" s="277">
        <v>15024</v>
      </c>
      <c r="H7" s="278">
        <f t="shared" si="1"/>
        <v>-0.99940095846645371</v>
      </c>
    </row>
    <row r="8" spans="2:8" ht="15" thickBot="1">
      <c r="B8" s="146" t="s">
        <v>71</v>
      </c>
      <c r="C8" s="270">
        <v>423</v>
      </c>
      <c r="D8" s="270">
        <v>338</v>
      </c>
      <c r="E8" s="272">
        <f t="shared" si="0"/>
        <v>0.25147928994082847</v>
      </c>
      <c r="F8" s="270">
        <v>906</v>
      </c>
      <c r="G8" s="270">
        <v>736</v>
      </c>
      <c r="H8" s="272">
        <f t="shared" si="1"/>
        <v>0.23097826086956519</v>
      </c>
    </row>
    <row r="9" spans="2:8" ht="15" thickBot="1">
      <c r="B9" s="241" t="s">
        <v>357</v>
      </c>
      <c r="C9" s="271" t="s">
        <v>10</v>
      </c>
      <c r="D9" s="271" t="s">
        <v>10</v>
      </c>
      <c r="E9" s="271" t="s">
        <v>10</v>
      </c>
      <c r="F9" s="271" t="s">
        <v>10</v>
      </c>
      <c r="G9" s="286">
        <v>16655</v>
      </c>
      <c r="H9" s="287">
        <v>-1</v>
      </c>
    </row>
    <row r="10" spans="2:8" ht="15" thickBot="1">
      <c r="B10" s="147" t="s">
        <v>9</v>
      </c>
      <c r="C10" s="279">
        <v>-1348</v>
      </c>
      <c r="D10" s="280">
        <v>464</v>
      </c>
      <c r="E10" s="281">
        <f t="shared" si="0"/>
        <v>-3.9051724137931036</v>
      </c>
      <c r="F10" s="279">
        <v>915</v>
      </c>
      <c r="G10" s="279">
        <v>15760</v>
      </c>
      <c r="H10" s="285">
        <f t="shared" si="1"/>
        <v>-0.94194162436548223</v>
      </c>
    </row>
    <row r="11" spans="2:8" ht="15" thickBot="1">
      <c r="B11" s="273" t="s">
        <v>155</v>
      </c>
      <c r="C11" s="282">
        <v>-1378</v>
      </c>
      <c r="D11" s="283">
        <v>-706</v>
      </c>
      <c r="E11" s="284">
        <f t="shared" si="0"/>
        <v>0.95184135977337103</v>
      </c>
      <c r="F11" s="282">
        <v>1086</v>
      </c>
      <c r="G11" s="282">
        <v>-1701</v>
      </c>
      <c r="H11" s="284" t="s">
        <v>4</v>
      </c>
    </row>
  </sheetData>
  <pageMargins left="0.7" right="0.7" top="0.75" bottom="0.75" header="0.3" footer="0.3"/>
  <pageSetup orientation="portrait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A1:H13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25.1428571428571" style="5" bestFit="1" customWidth="1"/>
    <col min="4" max="4" width="16.2857142857143" bestFit="1" customWidth="1"/>
    <col min="5" max="5" width="13.5714285714286" customWidth="1"/>
  </cols>
  <sheetData>
    <row r="1" spans="1:1" ht="14.5">
      <c r="A1" s="101"/>
    </row>
    <row r="2" spans="2:2" ht="14.5">
      <c r="B2" s="6" t="s">
        <v>255</v>
      </c>
    </row>
    <row r="4" spans="2:8" s="101" customFormat="1" ht="29" customHeight="1">
      <c r="B4" s="172" t="s">
        <v>378</v>
      </c>
      <c r="C4" s="59" t="s">
        <v>86</v>
      </c>
      <c r="D4" s="59" t="s">
        <v>87</v>
      </c>
      <c r="E4" s="59" t="s">
        <v>88</v>
      </c>
      <c r="F4" s="59" t="s">
        <v>89</v>
      </c>
      <c r="G4" s="59" t="s">
        <v>81</v>
      </c>
      <c r="H4" s="59" t="s">
        <v>8</v>
      </c>
    </row>
    <row r="5" spans="2:8" s="101" customFormat="1" ht="14.5">
      <c r="B5" s="173" t="s">
        <v>141</v>
      </c>
      <c r="C5" s="174">
        <v>212264</v>
      </c>
      <c r="D5" s="174">
        <v>-97959</v>
      </c>
      <c r="E5" s="174">
        <v>-266499</v>
      </c>
      <c r="F5" s="174">
        <v>3372</v>
      </c>
      <c r="G5" s="175">
        <v>9</v>
      </c>
      <c r="H5" s="206">
        <v>-148813</v>
      </c>
    </row>
    <row r="6" spans="2:8" s="101" customFormat="1" ht="15" thickBot="1">
      <c r="B6" s="176" t="s">
        <v>71</v>
      </c>
      <c r="C6" s="290">
        <v>1517</v>
      </c>
      <c r="D6" s="177">
        <v>150</v>
      </c>
      <c r="E6" s="177">
        <v>94</v>
      </c>
      <c r="F6" s="290">
        <v>1815</v>
      </c>
      <c r="G6" s="178">
        <v>906</v>
      </c>
      <c r="H6" s="291">
        <v>4482</v>
      </c>
    </row>
    <row r="7" spans="2:8" s="101" customFormat="1" ht="15" thickBot="1">
      <c r="B7" s="179" t="s">
        <v>9</v>
      </c>
      <c r="C7" s="180">
        <f>+SUM(C5:C6)</f>
        <v>213781</v>
      </c>
      <c r="D7" s="180">
        <f t="shared" si="0" ref="D7:H7">+SUM(D5:D6)</f>
        <v>-97809</v>
      </c>
      <c r="E7" s="180">
        <f t="shared" si="0"/>
        <v>-266405</v>
      </c>
      <c r="F7" s="180">
        <f t="shared" si="0"/>
        <v>5187</v>
      </c>
      <c r="G7" s="181">
        <f t="shared" si="0"/>
        <v>915</v>
      </c>
      <c r="H7" s="180">
        <f t="shared" si="0"/>
        <v>-144331</v>
      </c>
    </row>
    <row r="8" spans="2:8" s="101" customFormat="1" ht="14.5">
      <c r="B8" s="182"/>
      <c r="C8" s="183"/>
      <c r="D8" s="183"/>
      <c r="E8" s="183"/>
      <c r="F8" s="183"/>
      <c r="G8" s="183"/>
      <c r="H8" s="183"/>
    </row>
    <row r="9" spans="2:8" s="101" customFormat="1" ht="29.5" customHeight="1">
      <c r="B9" s="172" t="s">
        <v>376</v>
      </c>
      <c r="C9" s="59" t="s">
        <v>86</v>
      </c>
      <c r="D9" s="59" t="s">
        <v>87</v>
      </c>
      <c r="E9" s="59" t="s">
        <v>88</v>
      </c>
      <c r="F9" s="59" t="s">
        <v>89</v>
      </c>
      <c r="G9" s="59" t="s">
        <v>81</v>
      </c>
      <c r="H9" s="59" t="s">
        <v>8</v>
      </c>
    </row>
    <row r="10" spans="2:8" s="101" customFormat="1" ht="14.5">
      <c r="B10" s="173" t="s">
        <v>141</v>
      </c>
      <c r="C10" s="174">
        <v>426437</v>
      </c>
      <c r="D10" s="174">
        <v>6508</v>
      </c>
      <c r="E10" s="174">
        <v>-37221</v>
      </c>
      <c r="F10" s="174">
        <v>13802</v>
      </c>
      <c r="G10" s="175">
        <v>15024</v>
      </c>
      <c r="H10" s="206">
        <v>424550</v>
      </c>
    </row>
    <row r="11" spans="2:8" s="101" customFormat="1" ht="15" thickBot="1">
      <c r="B11" s="176" t="s">
        <v>71</v>
      </c>
      <c r="C11" s="290">
        <v>1104</v>
      </c>
      <c r="D11" s="177">
        <v>176</v>
      </c>
      <c r="E11" s="177">
        <v>118</v>
      </c>
      <c r="F11" s="290">
        <v>1836</v>
      </c>
      <c r="G11" s="178">
        <v>736</v>
      </c>
      <c r="H11" s="292">
        <v>3970</v>
      </c>
    </row>
    <row r="12" spans="2:8" s="101" customFormat="1" ht="15" thickBot="1">
      <c r="B12" s="179" t="s">
        <v>9</v>
      </c>
      <c r="C12" s="180">
        <f>+SUM(C10:C11)</f>
        <v>427541</v>
      </c>
      <c r="D12" s="180">
        <f t="shared" si="1" ref="D12:H12">+SUM(D10:D11)</f>
        <v>6684</v>
      </c>
      <c r="E12" s="180">
        <f t="shared" si="1"/>
        <v>-37103</v>
      </c>
      <c r="F12" s="180">
        <f t="shared" si="1"/>
        <v>15638</v>
      </c>
      <c r="G12" s="181">
        <f t="shared" si="1"/>
        <v>15760</v>
      </c>
      <c r="H12" s="180">
        <f t="shared" si="1"/>
        <v>428520</v>
      </c>
    </row>
    <row r="13" spans="2:8" s="101" customFormat="1" ht="15" thickBot="1">
      <c r="B13" s="78" t="s">
        <v>90</v>
      </c>
      <c r="C13" s="184">
        <f t="shared" si="2" ref="C13:H13">+C7/C12-1</f>
        <v>-0.49997544095186197</v>
      </c>
      <c r="D13" s="184">
        <f t="shared" si="2"/>
        <v>-15.63330341113106</v>
      </c>
      <c r="E13" s="184">
        <f t="shared" si="2"/>
        <v>6.1801471579117591</v>
      </c>
      <c r="F13" s="184">
        <f t="shared" si="2"/>
        <v>-0.66830796777081469</v>
      </c>
      <c r="G13" s="184">
        <f t="shared" si="2"/>
        <v>-0.94194162436548223</v>
      </c>
      <c r="H13" s="184">
        <f t="shared" si="2"/>
        <v>-1.3368127508634369</v>
      </c>
    </row>
  </sheetData>
  <pageMargins left="0.7" right="0.7" top="0.75" bottom="0.75" header="0.3" footer="0.3"/>
  <pageSetup orientation="portrait" paperSize="1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G15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0.4285714285714" bestFit="1" customWidth="1"/>
  </cols>
  <sheetData>
    <row r="2" spans="2:2" ht="14.5">
      <c r="B2" s="7" t="s">
        <v>91</v>
      </c>
    </row>
    <row r="4" spans="2:7" ht="46">
      <c r="B4" s="59"/>
      <c r="C4" s="59" t="s">
        <v>92</v>
      </c>
      <c r="D4" s="59" t="s">
        <v>93</v>
      </c>
      <c r="E4" s="59" t="s">
        <v>94</v>
      </c>
      <c r="F4" s="59" t="s">
        <v>95</v>
      </c>
      <c r="G4" s="59" t="s">
        <v>96</v>
      </c>
    </row>
    <row r="5" spans="2:7" ht="14.5">
      <c r="B5" s="242" t="s">
        <v>85</v>
      </c>
      <c r="C5" s="86">
        <v>170141</v>
      </c>
      <c r="D5" s="86">
        <v>-949</v>
      </c>
      <c r="E5" s="86">
        <v>42949</v>
      </c>
      <c r="F5" s="251" t="s">
        <v>4</v>
      </c>
      <c r="G5" s="86">
        <f>+IS!C8</f>
        <v>212141</v>
      </c>
    </row>
    <row r="6" spans="2:7" ht="15" thickBot="1">
      <c r="B6" s="243" t="s">
        <v>97</v>
      </c>
      <c r="C6" s="88">
        <v>-38106</v>
      </c>
      <c r="D6" s="88">
        <v>88</v>
      </c>
      <c r="E6" s="88">
        <v>-43189</v>
      </c>
      <c r="F6" s="240" t="s">
        <v>4</v>
      </c>
      <c r="G6" s="88">
        <f>+IS!C9</f>
        <v>-81207</v>
      </c>
    </row>
    <row r="7" spans="2:7" ht="15" thickBot="1">
      <c r="B7" s="244" t="s">
        <v>149</v>
      </c>
      <c r="C7" s="155">
        <f>+C5+C6</f>
        <v>132035</v>
      </c>
      <c r="D7" s="155">
        <f t="shared" si="0" ref="D7:E7">+D5+D6</f>
        <v>-861</v>
      </c>
      <c r="E7" s="155">
        <f t="shared" si="0"/>
        <v>-240</v>
      </c>
      <c r="F7" s="249" t="s">
        <v>4</v>
      </c>
      <c r="G7" s="155">
        <f t="shared" si="1" ref="G7">+G5+G6</f>
        <v>130934</v>
      </c>
    </row>
    <row r="8" spans="2:7" ht="14.5">
      <c r="B8" s="245" t="s">
        <v>286</v>
      </c>
      <c r="C8" s="168">
        <v>-232859</v>
      </c>
      <c r="D8" s="168">
        <v>-214</v>
      </c>
      <c r="E8" s="252" t="s">
        <v>4</v>
      </c>
      <c r="F8" s="252" t="s">
        <v>4</v>
      </c>
      <c r="G8" s="168">
        <f>+IS!C11</f>
        <v>-233073</v>
      </c>
    </row>
    <row r="9" spans="2:7" ht="14.5">
      <c r="B9" s="242" t="s">
        <v>98</v>
      </c>
      <c r="C9" s="86">
        <v>-28519</v>
      </c>
      <c r="D9" s="86">
        <v>158</v>
      </c>
      <c r="E9" s="251" t="s">
        <v>4</v>
      </c>
      <c r="F9" s="86">
        <v>62</v>
      </c>
      <c r="G9" s="86">
        <f>+IS!C12</f>
        <v>-28299</v>
      </c>
    </row>
    <row r="10" spans="2:7" ht="14.5">
      <c r="B10" s="245" t="s">
        <v>99</v>
      </c>
      <c r="C10" s="168">
        <v>-9747</v>
      </c>
      <c r="D10" s="168">
        <v>59</v>
      </c>
      <c r="E10" s="252" t="s">
        <v>4</v>
      </c>
      <c r="F10" s="168" t="s">
        <v>4</v>
      </c>
      <c r="G10" s="168">
        <f>+IS!C13</f>
        <v>-9688</v>
      </c>
    </row>
    <row r="11" spans="2:7" ht="15" thickBot="1">
      <c r="B11" s="246" t="s">
        <v>150</v>
      </c>
      <c r="C11" s="169">
        <v>-9723</v>
      </c>
      <c r="D11" s="169">
        <v>-8</v>
      </c>
      <c r="E11" s="169">
        <v>135</v>
      </c>
      <c r="F11" s="169">
        <v>-62</v>
      </c>
      <c r="G11" s="169">
        <f>+IS!C14</f>
        <v>-9658</v>
      </c>
    </row>
    <row r="12" spans="2:7" ht="15" thickBot="1">
      <c r="B12" s="247" t="s">
        <v>141</v>
      </c>
      <c r="C12" s="170">
        <f>+C7+SUM(C8:C11)</f>
        <v>-148813</v>
      </c>
      <c r="D12" s="170">
        <f t="shared" si="2" ref="D12:E12">+D7+SUM(D8:D11)</f>
        <v>-866</v>
      </c>
      <c r="E12" s="170">
        <f t="shared" si="2"/>
        <v>-105</v>
      </c>
      <c r="F12" s="250" t="s">
        <v>4</v>
      </c>
      <c r="G12" s="170">
        <f t="shared" si="3" ref="G12">+G7+SUM(G8:G11)</f>
        <v>-149784</v>
      </c>
    </row>
    <row r="13" spans="2:7" ht="15" thickBot="1">
      <c r="B13" s="248" t="s">
        <v>50</v>
      </c>
      <c r="C13" s="160">
        <v>24061</v>
      </c>
      <c r="D13" s="160">
        <v>716</v>
      </c>
      <c r="E13" s="171" t="s">
        <v>4</v>
      </c>
      <c r="F13" s="171" t="s">
        <v>4</v>
      </c>
      <c r="G13" s="160">
        <v>24777</v>
      </c>
    </row>
    <row r="14" spans="2:7" ht="15" thickBot="1">
      <c r="B14" s="247" t="s">
        <v>151</v>
      </c>
      <c r="C14" s="170">
        <f>+C12+C13</f>
        <v>-124752</v>
      </c>
      <c r="D14" s="170">
        <f t="shared" si="4" ref="D14:E14">+D12+D13</f>
        <v>-150</v>
      </c>
      <c r="E14" s="170">
        <f>+E12</f>
        <v>-105</v>
      </c>
      <c r="F14" s="250" t="s">
        <v>4</v>
      </c>
      <c r="G14" s="170">
        <f t="shared" si="5" ref="G14">+G12+G13</f>
        <v>-125007</v>
      </c>
    </row>
    <row r="15" spans="2:2" ht="14.5">
      <c r="B15" s="207" t="s">
        <v>287</v>
      </c>
    </row>
  </sheetData>
  <pageMargins left="0.7" right="0.7" top="0.75" bottom="0.75" header="0.3" footer="0.3"/>
  <pageSetup horizontalDpi="300" verticalDpi="300" orientation="portrait" paperSize="1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B2:L67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6.4285714285714" customWidth="1"/>
  </cols>
  <sheetData>
    <row r="2" spans="2:2" ht="14.5">
      <c r="B2" s="6" t="s">
        <v>100</v>
      </c>
    </row>
    <row r="4" spans="2:7" ht="14.5">
      <c r="B4" s="185" t="s">
        <v>301</v>
      </c>
      <c r="C4" s="59" t="s">
        <v>367</v>
      </c>
      <c r="D4" s="59" t="s">
        <v>370</v>
      </c>
      <c r="E4" s="59" t="s">
        <v>382</v>
      </c>
      <c r="F4" s="59" t="s">
        <v>383</v>
      </c>
      <c r="G4" s="59" t="s">
        <v>384</v>
      </c>
    </row>
    <row r="5" spans="2:7" ht="14.5">
      <c r="B5" s="85" t="s">
        <v>12</v>
      </c>
      <c r="C5" s="86">
        <v>2230471</v>
      </c>
      <c r="D5" s="86">
        <v>3193173</v>
      </c>
      <c r="E5" s="86">
        <v>3002967</v>
      </c>
      <c r="F5" s="86">
        <v>3524208</v>
      </c>
      <c r="G5" s="86">
        <v>3746689</v>
      </c>
    </row>
    <row r="6" spans="2:7" ht="14.5">
      <c r="B6" s="107" t="s">
        <v>23</v>
      </c>
      <c r="C6" s="96">
        <v>271335</v>
      </c>
      <c r="D6" s="96">
        <v>402527</v>
      </c>
      <c r="E6" s="96">
        <v>314673</v>
      </c>
      <c r="F6" s="96">
        <v>284308</v>
      </c>
      <c r="G6" s="96">
        <v>243632</v>
      </c>
    </row>
    <row r="7" spans="2:7" ht="14.5">
      <c r="B7" s="130" t="s">
        <v>101</v>
      </c>
      <c r="C7" s="186">
        <f>+C5+C6</f>
        <v>2501806</v>
      </c>
      <c r="D7" s="186">
        <f>+D5+D6</f>
        <v>3595700</v>
      </c>
      <c r="E7" s="186">
        <f t="shared" si="0" ref="E7:G7">+E5+E6</f>
        <v>3317640</v>
      </c>
      <c r="F7" s="186">
        <f t="shared" si="0"/>
        <v>3808516</v>
      </c>
      <c r="G7" s="186">
        <f t="shared" si="0"/>
        <v>3990321</v>
      </c>
    </row>
    <row r="8" spans="2:7" ht="14.5">
      <c r="B8" s="66" t="s">
        <v>102</v>
      </c>
      <c r="C8" s="96">
        <v>1156469</v>
      </c>
      <c r="D8" s="96">
        <v>1716960</v>
      </c>
      <c r="E8" s="96">
        <v>1589041</v>
      </c>
      <c r="F8" s="96">
        <v>1542372</v>
      </c>
      <c r="G8" s="96">
        <v>1397842</v>
      </c>
    </row>
    <row r="9" spans="2:7" ht="14.5">
      <c r="B9" s="85" t="s">
        <v>103</v>
      </c>
      <c r="C9" s="86">
        <v>80071</v>
      </c>
      <c r="D9" s="86">
        <v>107290</v>
      </c>
      <c r="E9" s="86">
        <v>106935</v>
      </c>
      <c r="F9" s="86">
        <v>104969</v>
      </c>
      <c r="G9" s="86">
        <v>442130</v>
      </c>
    </row>
    <row r="10" spans="2:7" ht="14.5">
      <c r="B10" s="106" t="s">
        <v>104</v>
      </c>
      <c r="C10" s="187">
        <f>+C8+C9</f>
        <v>1236540</v>
      </c>
      <c r="D10" s="187">
        <f>+D8+D9</f>
        <v>1824250</v>
      </c>
      <c r="E10" s="187">
        <f t="shared" si="1" ref="E10:G10">+E8+E9</f>
        <v>1695976</v>
      </c>
      <c r="F10" s="187">
        <f t="shared" si="1"/>
        <v>1647341</v>
      </c>
      <c r="G10" s="187">
        <f t="shared" si="1"/>
        <v>1839972</v>
      </c>
    </row>
    <row r="11" spans="2:7" ht="14.5">
      <c r="B11" s="85" t="s">
        <v>33</v>
      </c>
      <c r="C11" s="86">
        <v>885019</v>
      </c>
      <c r="D11" s="86">
        <v>1412822</v>
      </c>
      <c r="E11" s="86">
        <v>1239680</v>
      </c>
      <c r="F11" s="86">
        <v>1908637</v>
      </c>
      <c r="G11" s="86">
        <v>1703901</v>
      </c>
    </row>
    <row r="12" spans="2:7" ht="14.5">
      <c r="B12" s="107" t="s">
        <v>41</v>
      </c>
      <c r="C12" s="96">
        <v>380247</v>
      </c>
      <c r="D12" s="96">
        <v>358628</v>
      </c>
      <c r="E12" s="96">
        <v>381984</v>
      </c>
      <c r="F12" s="96">
        <v>252538</v>
      </c>
      <c r="G12" s="96">
        <v>446448</v>
      </c>
    </row>
    <row r="13" spans="2:7" ht="14.5">
      <c r="B13" s="130" t="s">
        <v>105</v>
      </c>
      <c r="C13" s="186">
        <f>+C11+C12</f>
        <v>1265266</v>
      </c>
      <c r="D13" s="186">
        <f>+D11+D12</f>
        <v>1771450</v>
      </c>
      <c r="E13" s="186">
        <f t="shared" si="2" ref="E13:G13">+E11+E12</f>
        <v>1621664</v>
      </c>
      <c r="F13" s="186">
        <f t="shared" si="2"/>
        <v>2161175</v>
      </c>
      <c r="G13" s="186">
        <f t="shared" si="2"/>
        <v>2150349</v>
      </c>
    </row>
    <row r="14" spans="2:7" ht="14.5">
      <c r="B14" s="106" t="s">
        <v>106</v>
      </c>
      <c r="C14" s="187">
        <f>+C10+C13</f>
        <v>2501806</v>
      </c>
      <c r="D14" s="187">
        <f>+D10+D13</f>
        <v>3595700</v>
      </c>
      <c r="E14" s="187">
        <f t="shared" si="3" ref="E14:G14">+E10+E13</f>
        <v>3317640</v>
      </c>
      <c r="F14" s="187">
        <f t="shared" si="3"/>
        <v>3808516</v>
      </c>
      <c r="G14" s="187">
        <f t="shared" si="3"/>
        <v>3990321</v>
      </c>
    </row>
    <row r="16" spans="2:2" ht="14.5">
      <c r="B16" s="188" t="s">
        <v>107</v>
      </c>
    </row>
    <row r="17" ht="15.75" customHeight="1"/>
    <row r="18" spans="2:7" ht="14.5">
      <c r="B18" s="189" t="s">
        <v>359</v>
      </c>
      <c r="C18" s="59" t="s">
        <v>367</v>
      </c>
      <c r="D18" s="59" t="s">
        <v>370</v>
      </c>
      <c r="E18" s="59" t="s">
        <v>382</v>
      </c>
      <c r="F18" s="59" t="s">
        <v>383</v>
      </c>
      <c r="G18" s="59" t="s">
        <v>384</v>
      </c>
    </row>
    <row r="19" spans="2:7" ht="14.5">
      <c r="B19" s="130" t="s">
        <v>247</v>
      </c>
      <c r="C19" s="190">
        <v>-149784</v>
      </c>
      <c r="D19" s="190">
        <v>420889</v>
      </c>
      <c r="E19" s="190">
        <v>-118143</v>
      </c>
      <c r="F19" s="190">
        <v>350201</v>
      </c>
      <c r="G19" s="190">
        <v>184208</v>
      </c>
    </row>
    <row r="20" spans="2:7" ht="14.5">
      <c r="B20" s="66" t="s">
        <v>108</v>
      </c>
      <c r="C20" s="191">
        <v>24777</v>
      </c>
      <c r="D20" s="191">
        <v>43393</v>
      </c>
      <c r="E20" s="96">
        <v>8937</v>
      </c>
      <c r="F20" s="96">
        <v>-1587</v>
      </c>
      <c r="G20" s="96">
        <v>-9020</v>
      </c>
    </row>
    <row r="21" spans="2:7" ht="14.5">
      <c r="B21" s="130" t="s">
        <v>288</v>
      </c>
      <c r="C21" s="186">
        <f>+C19+C20</f>
        <v>-125007</v>
      </c>
      <c r="D21" s="186">
        <f>+D19+D20</f>
        <v>464282</v>
      </c>
      <c r="E21" s="186">
        <f>+E19+E20</f>
        <v>-109206</v>
      </c>
      <c r="F21" s="186">
        <f>+F19+F20</f>
        <v>348614</v>
      </c>
      <c r="G21" s="186">
        <f>+G19+G20</f>
        <v>175188</v>
      </c>
    </row>
    <row r="22" spans="2:7" ht="14.5">
      <c r="B22" s="66" t="s">
        <v>109</v>
      </c>
      <c r="C22" s="191">
        <v>1615</v>
      </c>
      <c r="D22" s="191">
        <v>10383</v>
      </c>
      <c r="E22" s="96">
        <v>1825</v>
      </c>
      <c r="F22" s="96">
        <v>2082</v>
      </c>
      <c r="G22" s="96">
        <v>1363</v>
      </c>
    </row>
    <row r="23" spans="2:7" ht="14.5">
      <c r="B23" s="85" t="s">
        <v>110</v>
      </c>
      <c r="C23" s="86">
        <v>-25224</v>
      </c>
      <c r="D23" s="86">
        <v>-32901</v>
      </c>
      <c r="E23" s="86">
        <v>-35086</v>
      </c>
      <c r="F23" s="86">
        <v>-50948</v>
      </c>
      <c r="G23" s="86">
        <v>-63154</v>
      </c>
    </row>
    <row r="24" spans="2:7" ht="14.5">
      <c r="B24" s="66" t="s">
        <v>111</v>
      </c>
      <c r="C24" s="191">
        <v>66196</v>
      </c>
      <c r="D24" s="191">
        <v>-73764</v>
      </c>
      <c r="E24" s="96">
        <v>17260</v>
      </c>
      <c r="F24" s="96">
        <v>101136</v>
      </c>
      <c r="G24" s="96">
        <v>63086</v>
      </c>
    </row>
    <row r="25" spans="2:7" ht="14.5">
      <c r="B25" s="85" t="s">
        <v>54</v>
      </c>
      <c r="C25" s="86">
        <v>6999</v>
      </c>
      <c r="D25" s="86">
        <v>70904</v>
      </c>
      <c r="E25" s="86">
        <v>58428</v>
      </c>
      <c r="F25" s="86">
        <v>5675</v>
      </c>
      <c r="G25" s="86">
        <v>22114</v>
      </c>
    </row>
    <row r="26" spans="2:7" ht="14.5">
      <c r="B26" s="194" t="s">
        <v>248</v>
      </c>
      <c r="C26" s="195">
        <f>+SUM(C22:C25)</f>
        <v>49586</v>
      </c>
      <c r="D26" s="195">
        <f>+SUM(D22:D25)</f>
        <v>-25378</v>
      </c>
      <c r="E26" s="195">
        <f>+SUM(E22:E25)</f>
        <v>42427</v>
      </c>
      <c r="F26" s="195">
        <f>+SUM(F22:F25)</f>
        <v>57945</v>
      </c>
      <c r="G26" s="195">
        <f>+SUM(G22:G25)</f>
        <v>23409</v>
      </c>
    </row>
    <row r="27" spans="2:7" ht="14.5">
      <c r="B27" s="130" t="s">
        <v>249</v>
      </c>
      <c r="C27" s="186">
        <f>+C26+C21</f>
        <v>-75421</v>
      </c>
      <c r="D27" s="186">
        <f>+D26+D21</f>
        <v>438904</v>
      </c>
      <c r="E27" s="186">
        <f>+E26+E21</f>
        <v>-66779</v>
      </c>
      <c r="F27" s="186">
        <f>+F26+F21</f>
        <v>406559</v>
      </c>
      <c r="G27" s="186">
        <f>+G26+G21</f>
        <v>198597</v>
      </c>
    </row>
    <row r="28" spans="2:7" ht="14.5">
      <c r="B28" s="196" t="s">
        <v>112</v>
      </c>
      <c r="C28" s="197">
        <v>34450</v>
      </c>
      <c r="D28" s="197">
        <v>-119678</v>
      </c>
      <c r="E28" s="96">
        <v>171463</v>
      </c>
      <c r="F28" s="96">
        <v>-69447</v>
      </c>
      <c r="G28" s="96">
        <v>-79837</v>
      </c>
    </row>
    <row r="29" spans="2:7" ht="14.5">
      <c r="B29" s="130" t="s">
        <v>358</v>
      </c>
      <c r="C29" s="186">
        <f>+C27+C28</f>
        <v>-40971</v>
      </c>
      <c r="D29" s="186">
        <f>+D27+D28</f>
        <v>319226</v>
      </c>
      <c r="E29" s="186">
        <f>+E27+E28</f>
        <v>104684</v>
      </c>
      <c r="F29" s="186">
        <f>+F27+F28</f>
        <v>337112</v>
      </c>
      <c r="G29" s="186">
        <f>+G27+G28</f>
        <v>118760</v>
      </c>
    </row>
    <row r="30" spans="2:7" ht="14.5">
      <c r="B30" s="196" t="s">
        <v>250</v>
      </c>
      <c r="C30" s="302">
        <v>0</v>
      </c>
      <c r="D30" s="302">
        <v>0</v>
      </c>
      <c r="E30" s="302">
        <v>0</v>
      </c>
      <c r="F30" s="302">
        <v>0</v>
      </c>
      <c r="G30" s="191">
        <v>-141973</v>
      </c>
    </row>
    <row r="31" spans="2:7" ht="14.5">
      <c r="B31" s="130" t="s">
        <v>251</v>
      </c>
      <c r="C31" s="186">
        <f>+C29+C30</f>
        <v>-40971</v>
      </c>
      <c r="D31" s="186">
        <f>+D29+D30</f>
        <v>319226</v>
      </c>
      <c r="E31" s="186">
        <f>+E29+E30</f>
        <v>104684</v>
      </c>
      <c r="F31" s="186">
        <f>+F29+F30</f>
        <v>337112</v>
      </c>
      <c r="G31" s="186">
        <f>+G29+G30</f>
        <v>-23213</v>
      </c>
    </row>
    <row r="32" spans="2:7" ht="14.5">
      <c r="B32" s="196" t="s">
        <v>252</v>
      </c>
      <c r="C32" s="197">
        <v>-1404</v>
      </c>
      <c r="D32" s="197">
        <v>-9660</v>
      </c>
      <c r="E32" s="197">
        <v>-3863</v>
      </c>
      <c r="F32" s="197">
        <v>-5729</v>
      </c>
      <c r="G32" s="197">
        <v>-162386</v>
      </c>
    </row>
    <row r="33" spans="2:7" ht="14.5">
      <c r="B33" s="130" t="s">
        <v>224</v>
      </c>
      <c r="C33" s="186">
        <f>+SUM(C31:C32)</f>
        <v>-42375</v>
      </c>
      <c r="D33" s="186">
        <f>+SUM(D31:D32)</f>
        <v>309566</v>
      </c>
      <c r="E33" s="186">
        <f>+SUM(E31:E32)</f>
        <v>100821</v>
      </c>
      <c r="F33" s="186">
        <f>+SUM(F31:F32)</f>
        <v>331383</v>
      </c>
      <c r="G33" s="186">
        <f>+SUM(G31:G32)</f>
        <v>-185599</v>
      </c>
    </row>
    <row r="34" spans="2:7" ht="14.5">
      <c r="B34" s="198"/>
      <c r="C34" s="195"/>
      <c r="D34" s="195"/>
      <c r="E34" s="15"/>
      <c r="F34" s="15"/>
      <c r="G34" s="15"/>
    </row>
    <row r="35" spans="2:7" ht="14.5">
      <c r="B35" s="199" t="s">
        <v>113</v>
      </c>
      <c r="C35" s="86"/>
      <c r="D35" s="86"/>
      <c r="E35" s="193"/>
      <c r="F35" s="193"/>
      <c r="G35" s="193"/>
    </row>
    <row r="36" spans="2:7" ht="14.5">
      <c r="B36" s="196" t="s">
        <v>114</v>
      </c>
      <c r="C36" s="197">
        <v>-40790</v>
      </c>
      <c r="D36" s="197">
        <v>297489</v>
      </c>
      <c r="E36" s="197">
        <v>98451</v>
      </c>
      <c r="F36" s="197">
        <v>334217</v>
      </c>
      <c r="G36" s="197">
        <v>-66919</v>
      </c>
    </row>
    <row r="37" spans="2:7" ht="14.5">
      <c r="B37" s="85" t="s">
        <v>103</v>
      </c>
      <c r="C37" s="136">
        <v>-1585</v>
      </c>
      <c r="D37" s="136">
        <v>12077</v>
      </c>
      <c r="E37" s="136">
        <v>2370</v>
      </c>
      <c r="F37" s="136">
        <v>-2834</v>
      </c>
      <c r="G37" s="136">
        <v>-118680</v>
      </c>
    </row>
    <row r="39" spans="2:2" ht="14.5">
      <c r="B39" s="109" t="s">
        <v>115</v>
      </c>
    </row>
    <row r="41" spans="2:7" ht="14.5">
      <c r="B41" s="64" t="s">
        <v>301</v>
      </c>
      <c r="C41" s="59" t="s">
        <v>367</v>
      </c>
      <c r="D41" s="59" t="s">
        <v>370</v>
      </c>
      <c r="E41" s="59" t="s">
        <v>382</v>
      </c>
      <c r="F41" s="59" t="s">
        <v>383</v>
      </c>
      <c r="G41" s="59" t="s">
        <v>384</v>
      </c>
    </row>
    <row r="42" spans="2:7" ht="14.5">
      <c r="B42" s="85" t="s">
        <v>60</v>
      </c>
      <c r="C42" s="150">
        <v>79218</v>
      </c>
      <c r="D42" s="150">
        <v>73049</v>
      </c>
      <c r="E42" s="86">
        <v>72156</v>
      </c>
      <c r="F42" s="86">
        <v>61982</v>
      </c>
      <c r="G42" s="86">
        <v>87778</v>
      </c>
    </row>
    <row r="43" spans="2:7" ht="14.5">
      <c r="B43" s="107" t="s">
        <v>319</v>
      </c>
      <c r="C43" s="191">
        <v>-14843</v>
      </c>
      <c r="D43" s="191">
        <v>112413</v>
      </c>
      <c r="E43" s="96">
        <v>22861</v>
      </c>
      <c r="F43" s="96">
        <v>84129</v>
      </c>
      <c r="G43" s="96">
        <v>1017781</v>
      </c>
    </row>
    <row r="44" spans="2:7" ht="14.5">
      <c r="B44" s="85" t="s">
        <v>139</v>
      </c>
      <c r="C44" s="150">
        <v>-60222</v>
      </c>
      <c r="D44" s="150">
        <v>-196594</v>
      </c>
      <c r="E44" s="86">
        <v>-178599</v>
      </c>
      <c r="F44" s="86">
        <v>-80488</v>
      </c>
      <c r="G44" s="86">
        <v>-778002</v>
      </c>
    </row>
    <row r="45" spans="2:7" ht="14.5">
      <c r="B45" s="106" t="s">
        <v>239</v>
      </c>
      <c r="C45" s="200">
        <f>+SUM(C42:C44)</f>
        <v>4153</v>
      </c>
      <c r="D45" s="200">
        <f>+SUM(D42:D44)</f>
        <v>-11132</v>
      </c>
      <c r="E45" s="200">
        <f>+SUM(E42:E44)</f>
        <v>-83582</v>
      </c>
      <c r="F45" s="200">
        <f>+SUM(F42:F44)</f>
        <v>65623</v>
      </c>
      <c r="G45" s="200">
        <f>+SUM(G42:G44)</f>
        <v>327557</v>
      </c>
    </row>
    <row r="46" spans="2:7" ht="14.5">
      <c r="B46" s="111" t="s">
        <v>116</v>
      </c>
      <c r="C46" s="150">
        <v>34277</v>
      </c>
      <c r="D46" s="150">
        <v>39311</v>
      </c>
      <c r="E46" s="86">
        <v>123953</v>
      </c>
      <c r="F46" s="86">
        <v>30726</v>
      </c>
      <c r="G46" s="86">
        <v>2159248</v>
      </c>
    </row>
    <row r="47" spans="2:7" ht="14.5">
      <c r="B47" s="15" t="s">
        <v>54</v>
      </c>
      <c r="C47" s="191">
        <v>-1689</v>
      </c>
      <c r="D47" s="191">
        <v>-9708</v>
      </c>
      <c r="E47" s="96">
        <v>-1540</v>
      </c>
      <c r="F47" s="192">
        <v>-622</v>
      </c>
      <c r="G47" s="96">
        <v>-41</v>
      </c>
    </row>
    <row r="48" spans="2:7" ht="14.5">
      <c r="B48" s="111" t="s">
        <v>253</v>
      </c>
      <c r="C48" s="149" t="s">
        <v>4</v>
      </c>
      <c r="D48" s="149" t="s">
        <v>4</v>
      </c>
      <c r="E48" s="149" t="s">
        <v>4</v>
      </c>
      <c r="F48" s="149" t="s">
        <v>4</v>
      </c>
      <c r="G48" s="150">
        <v>-2312145</v>
      </c>
    </row>
    <row r="49" spans="2:7" ht="14.5">
      <c r="B49" s="72" t="s">
        <v>246</v>
      </c>
      <c r="C49" s="157">
        <v>-82</v>
      </c>
      <c r="D49" s="191">
        <v>16447</v>
      </c>
      <c r="E49" s="157">
        <v>-333</v>
      </c>
      <c r="F49" s="96">
        <v>235</v>
      </c>
      <c r="G49" s="96">
        <v>-142584</v>
      </c>
    </row>
    <row r="50" spans="2:7" ht="14.5">
      <c r="B50" s="288" t="s">
        <v>117</v>
      </c>
      <c r="C50" s="289">
        <f>+SUM(C45:C49)</f>
        <v>36659</v>
      </c>
      <c r="D50" s="289">
        <f t="shared" si="4" ref="D50:G50">+SUM(D45:D49)</f>
        <v>34918</v>
      </c>
      <c r="E50" s="289">
        <f t="shared" si="4"/>
        <v>38498</v>
      </c>
      <c r="F50" s="289">
        <f t="shared" si="4"/>
        <v>95962</v>
      </c>
      <c r="G50" s="289">
        <f t="shared" si="4"/>
        <v>32035</v>
      </c>
    </row>
    <row r="51" spans="2:7" ht="14.5">
      <c r="B51" s="201"/>
      <c r="C51" s="200"/>
      <c r="D51" s="200"/>
      <c r="E51" s="200"/>
      <c r="F51" s="200"/>
      <c r="G51" s="200"/>
    </row>
    <row r="53" spans="2:2" ht="14.5">
      <c r="B53" s="109" t="s">
        <v>118</v>
      </c>
    </row>
    <row r="55" spans="2:12" ht="14.5">
      <c r="B55" s="64" t="s">
        <v>307</v>
      </c>
      <c r="C55" s="59" t="s">
        <v>367</v>
      </c>
      <c r="D55" s="59"/>
      <c r="E55" s="59" t="s">
        <v>370</v>
      </c>
      <c r="F55" s="59"/>
      <c r="G55" s="59" t="s">
        <v>382</v>
      </c>
      <c r="H55" s="58"/>
      <c r="I55" s="58" t="s">
        <v>383</v>
      </c>
      <c r="J55" s="58"/>
      <c r="K55" s="58" t="s">
        <v>384</v>
      </c>
      <c r="L55" s="58"/>
    </row>
    <row r="56" spans="2:7" ht="14.5">
      <c r="B56" s="202" t="s">
        <v>119</v>
      </c>
      <c r="C56" s="15"/>
      <c r="D56" s="15"/>
      <c r="E56" s="15"/>
      <c r="F56" s="15"/>
      <c r="G56" s="15"/>
    </row>
    <row r="57" spans="2:12" ht="15" thickBot="1">
      <c r="B57" s="111" t="s">
        <v>120</v>
      </c>
      <c r="C57" s="160">
        <f>+C6</f>
        <v>271335</v>
      </c>
      <c r="D57" s="203">
        <f>+C57/C58</f>
        <v>0.71357564951202768</v>
      </c>
      <c r="E57" s="160">
        <f>+D6</f>
        <v>402527</v>
      </c>
      <c r="F57" s="203">
        <f>+E57/E58</f>
        <v>1.1224081778332979</v>
      </c>
      <c r="G57" s="160">
        <f>+E6</f>
        <v>314673</v>
      </c>
      <c r="H57" s="11">
        <f>+G57/G58</f>
        <v>0.8237858130183463</v>
      </c>
      <c r="I57" s="4">
        <f>+F6</f>
        <v>284308</v>
      </c>
      <c r="J57" s="11">
        <f>+I57/I58</f>
        <v>1.1258028494721586</v>
      </c>
      <c r="K57" s="4">
        <f>+G6</f>
        <v>243632</v>
      </c>
      <c r="L57" s="11">
        <f>+K57/K58</f>
        <v>0.54571193061677958</v>
      </c>
    </row>
    <row r="58" spans="2:12" ht="14.5">
      <c r="B58" s="111" t="s">
        <v>121</v>
      </c>
      <c r="C58" s="150">
        <f>+C12</f>
        <v>380247</v>
      </c>
      <c r="D58" s="204"/>
      <c r="E58" s="150">
        <f>+D12</f>
        <v>358628</v>
      </c>
      <c r="F58" s="204"/>
      <c r="G58" s="150">
        <f>+E12</f>
        <v>381984</v>
      </c>
      <c r="H58" s="10"/>
      <c r="I58" s="2">
        <f>+F12</f>
        <v>252538</v>
      </c>
      <c r="J58" s="10"/>
      <c r="K58" s="2">
        <f>+G12</f>
        <v>446448</v>
      </c>
      <c r="L58" s="10"/>
    </row>
    <row r="59" spans="2:12" ht="14.5">
      <c r="B59" s="205" t="s">
        <v>124</v>
      </c>
      <c r="C59" s="15"/>
      <c r="D59" s="15"/>
      <c r="E59" s="15"/>
      <c r="F59" s="15"/>
      <c r="G59" s="15"/>
      <c r="H59" s="9"/>
      <c r="I59" s="9"/>
      <c r="J59" s="9"/>
      <c r="K59" s="9"/>
      <c r="L59" s="9"/>
    </row>
    <row r="60" spans="2:12" ht="15" thickBot="1">
      <c r="B60" s="111" t="s">
        <v>123</v>
      </c>
      <c r="C60" s="160">
        <f>+C10</f>
        <v>1236540</v>
      </c>
      <c r="D60" s="203">
        <f>+C60/C61</f>
        <v>0.97729647362688954</v>
      </c>
      <c r="E60" s="160">
        <f>+D10</f>
        <v>1824250</v>
      </c>
      <c r="F60" s="203">
        <f>+E60/E61</f>
        <v>1.0298060910553501</v>
      </c>
      <c r="G60" s="160">
        <f>+E10</f>
        <v>1695976</v>
      </c>
      <c r="H60" s="11">
        <f>+G60/G61</f>
        <v>1.0458245357854647</v>
      </c>
      <c r="I60" s="4">
        <f>+F10</f>
        <v>1647341</v>
      </c>
      <c r="J60" s="11">
        <f>+I60/I61</f>
        <v>0.76224322417203605</v>
      </c>
      <c r="K60" s="4">
        <f>+G10</f>
        <v>1839972</v>
      </c>
      <c r="L60" s="11">
        <f>+K60/K61</f>
        <v>0.85566203439534694</v>
      </c>
    </row>
    <row r="61" spans="2:12" ht="14.5">
      <c r="B61" s="111" t="s">
        <v>122</v>
      </c>
      <c r="C61" s="150">
        <f>+C13</f>
        <v>1265266</v>
      </c>
      <c r="D61" s="204"/>
      <c r="E61" s="150">
        <f>+D13</f>
        <v>1771450</v>
      </c>
      <c r="F61" s="204"/>
      <c r="G61" s="150">
        <f>+E13</f>
        <v>1621664</v>
      </c>
      <c r="H61" s="10"/>
      <c r="I61" s="2">
        <f>+F13</f>
        <v>2161175</v>
      </c>
      <c r="J61" s="10"/>
      <c r="K61" s="2">
        <f>+G13</f>
        <v>2150349</v>
      </c>
      <c r="L61" s="10"/>
    </row>
    <row r="62" spans="2:12" ht="14.5">
      <c r="B62" s="202" t="s">
        <v>125</v>
      </c>
      <c r="C62" s="15"/>
      <c r="D62" s="15"/>
      <c r="E62" s="15"/>
      <c r="F62" s="15"/>
      <c r="G62" s="15"/>
      <c r="H62" s="9"/>
      <c r="I62" s="9"/>
      <c r="J62" s="9"/>
      <c r="K62" s="9"/>
      <c r="L62" s="9"/>
    </row>
    <row r="63" spans="2:12" ht="15" thickBot="1">
      <c r="B63" s="111" t="s">
        <v>126</v>
      </c>
      <c r="C63" s="160">
        <f>+C5</f>
        <v>2230471</v>
      </c>
      <c r="D63" s="203">
        <f>+C63/C64</f>
        <v>0.89154434836274277</v>
      </c>
      <c r="E63" s="160">
        <f>+D5</f>
        <v>3193173</v>
      </c>
      <c r="F63" s="203">
        <f>+E63/E64</f>
        <v>0.88805323024723981</v>
      </c>
      <c r="G63" s="160">
        <f>+E5</f>
        <v>3002967</v>
      </c>
      <c r="H63" s="11">
        <f>+G63/G64</f>
        <v>0.90515155351394361</v>
      </c>
      <c r="I63" s="4">
        <f>+F5</f>
        <v>3524208</v>
      </c>
      <c r="J63" s="11">
        <f>+I63/I64</f>
        <v>0.92534940118408326</v>
      </c>
      <c r="K63" s="4">
        <f>+G5</f>
        <v>3746689</v>
      </c>
      <c r="L63" s="11">
        <f>+K63/K64</f>
        <v>0.93894426037404011</v>
      </c>
    </row>
    <row r="64" spans="2:12" ht="14.5">
      <c r="B64" s="111" t="s">
        <v>127</v>
      </c>
      <c r="C64" s="150">
        <f>+C7</f>
        <v>2501806</v>
      </c>
      <c r="D64" s="204"/>
      <c r="E64" s="150">
        <f>+D7</f>
        <v>3595700</v>
      </c>
      <c r="F64" s="204"/>
      <c r="G64" s="150">
        <f>+E7</f>
        <v>3317640</v>
      </c>
      <c r="H64" s="10"/>
      <c r="I64" s="2">
        <f>+F7</f>
        <v>3808516</v>
      </c>
      <c r="J64" s="10"/>
      <c r="K64" s="2">
        <f>+G7</f>
        <v>3990321</v>
      </c>
      <c r="L64" s="10"/>
    </row>
    <row r="65" spans="2:12" ht="14.5">
      <c r="B65" s="202" t="s">
        <v>308</v>
      </c>
      <c r="C65" s="15"/>
      <c r="D65" s="15"/>
      <c r="E65" s="15"/>
      <c r="F65" s="15"/>
      <c r="G65" s="15"/>
      <c r="H65" s="9"/>
      <c r="I65" s="9"/>
      <c r="J65" s="9"/>
      <c r="K65" s="9"/>
      <c r="L65" s="9"/>
    </row>
    <row r="66" spans="2:12" ht="15" thickBot="1">
      <c r="B66" s="111" t="s">
        <v>309</v>
      </c>
      <c r="C66" s="160">
        <f>+C31</f>
        <v>-40971</v>
      </c>
      <c r="D66" s="203">
        <f>+C66/C67</f>
        <v>-0.026771519771039504</v>
      </c>
      <c r="E66" s="160">
        <f>+D31</f>
        <v>319226</v>
      </c>
      <c r="F66" s="203">
        <f>+E66/E67</f>
        <v>0.18136676452023251</v>
      </c>
      <c r="G66" s="160">
        <f>+E31</f>
        <v>104684</v>
      </c>
      <c r="H66" s="11">
        <f>+G66/G67</f>
        <v>0.062622838336897163</v>
      </c>
      <c r="I66" s="4">
        <f>+F31</f>
        <v>337112</v>
      </c>
      <c r="J66" s="11">
        <f>+I66/I67</f>
        <v>0.19333624483950823</v>
      </c>
      <c r="K66" s="4">
        <f>+G31</f>
        <v>-23213</v>
      </c>
      <c r="L66" s="11">
        <f>+K66/K67</f>
        <v>-0.01128139830436399</v>
      </c>
    </row>
    <row r="67" spans="2:12" ht="14.5">
      <c r="B67" s="111" t="s">
        <v>310</v>
      </c>
      <c r="C67" s="150">
        <f>+AVERAGE(C10:D10)</f>
        <v>1530395</v>
      </c>
      <c r="D67" s="204"/>
      <c r="E67" s="150">
        <f>+AVERAGE(D10:E10)</f>
        <v>1760113</v>
      </c>
      <c r="F67" s="204"/>
      <c r="G67" s="150">
        <f>+AVERAGE(E10:F10)</f>
        <v>1671658.50</v>
      </c>
      <c r="H67" s="10"/>
      <c r="I67" s="150">
        <f>+AVERAGE(F10:G10)</f>
        <v>1743656.50</v>
      </c>
      <c r="J67" s="10"/>
      <c r="K67" s="2">
        <v>2057635</v>
      </c>
      <c r="L67" s="10"/>
    </row>
  </sheetData>
  <pageMargins left="0.7" right="0.7" top="0.75" bottom="0.75" header="0.3" footer="0.3"/>
  <pageSetup orientation="portrait" paperSiz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B2:E58"/>
  <sheetViews>
    <sheetView showGridLines="0" workbookViewId="0" topLeftCell="A1"/>
  </sheetViews>
  <sheetFormatPr defaultColWidth="11.4242857142857" defaultRowHeight="14.5"/>
  <cols>
    <col min="1" max="1" width="3.71428571428571" customWidth="1"/>
    <col min="2" max="2" width="60.1428571428571" customWidth="1"/>
  </cols>
  <sheetData>
    <row r="2" spans="2:2" ht="14.5">
      <c r="B2" s="6" t="s">
        <v>128</v>
      </c>
    </row>
    <row r="4" spans="2:4" ht="14.5">
      <c r="B4" s="297" t="s">
        <v>385</v>
      </c>
      <c r="C4" s="297"/>
      <c r="D4" s="297"/>
    </row>
    <row r="5" spans="2:4" ht="14.5">
      <c r="B5" s="57"/>
      <c r="C5" s="59">
        <v>2024</v>
      </c>
      <c r="D5" s="59">
        <v>2023</v>
      </c>
    </row>
    <row r="6" spans="2:4" ht="14.5">
      <c r="B6" s="3" t="s">
        <v>267</v>
      </c>
      <c r="C6" s="220">
        <f>+IS!C25</f>
        <v>-40971</v>
      </c>
      <c r="D6" s="220">
        <f>IS!D25</f>
        <v>319226</v>
      </c>
    </row>
    <row r="7" spans="2:4" ht="14.5">
      <c r="B7" s="209" t="s">
        <v>129</v>
      </c>
      <c r="C7" s="56">
        <v>-1615</v>
      </c>
      <c r="D7" s="56">
        <v>-10383</v>
      </c>
    </row>
    <row r="8" spans="2:4" ht="14.5">
      <c r="B8" s="3" t="s">
        <v>130</v>
      </c>
      <c r="C8" s="220">
        <v>21575</v>
      </c>
      <c r="D8" s="220">
        <v>27423</v>
      </c>
    </row>
    <row r="9" spans="2:4" ht="14.5">
      <c r="B9" s="209" t="s">
        <v>112</v>
      </c>
      <c r="C9" s="56">
        <v>-34450</v>
      </c>
      <c r="D9" s="56">
        <v>119678</v>
      </c>
    </row>
    <row r="10" spans="2:4" ht="14.5">
      <c r="B10" s="3" t="s">
        <v>131</v>
      </c>
      <c r="C10" s="220">
        <v>4437</v>
      </c>
      <c r="D10" s="220">
        <v>3922</v>
      </c>
    </row>
    <row r="11" spans="2:4" ht="14.5">
      <c r="B11" s="210" t="s">
        <v>132</v>
      </c>
      <c r="C11" s="219">
        <f>+SUM(C6:C10)</f>
        <v>-51024</v>
      </c>
      <c r="D11" s="219">
        <f>+SUM(D6:D10)</f>
        <v>459866</v>
      </c>
    </row>
    <row r="12" spans="2:4" ht="14.5">
      <c r="B12" s="3" t="s">
        <v>268</v>
      </c>
      <c r="C12" s="220">
        <v>233073</v>
      </c>
      <c r="D12" s="220">
        <v>-300126</v>
      </c>
    </row>
    <row r="13" spans="2:4" s="60" customFormat="1" ht="14.5">
      <c r="B13" s="209" t="s">
        <v>215</v>
      </c>
      <c r="C13" s="56">
        <v>2738</v>
      </c>
      <c r="D13" s="56">
        <v>37738</v>
      </c>
    </row>
    <row r="14" spans="2:4" ht="14.5">
      <c r="B14" s="3" t="s">
        <v>360</v>
      </c>
      <c r="C14" s="220">
        <v>11849</v>
      </c>
      <c r="D14" s="220" t="s">
        <v>10</v>
      </c>
    </row>
    <row r="15" spans="2:4" ht="14.5">
      <c r="B15" s="209" t="s">
        <v>361</v>
      </c>
      <c r="C15" s="56" t="s">
        <v>10</v>
      </c>
      <c r="D15" s="56">
        <v>-16655</v>
      </c>
    </row>
    <row r="16" spans="2:4" ht="14.5">
      <c r="B16" s="8" t="s">
        <v>133</v>
      </c>
      <c r="C16" s="44">
        <v>-24777</v>
      </c>
      <c r="D16" s="44">
        <v>-43393</v>
      </c>
    </row>
    <row r="17" spans="2:4" ht="14.5">
      <c r="B17" s="1" t="s">
        <v>134</v>
      </c>
      <c r="C17" s="56">
        <v>-21405</v>
      </c>
      <c r="D17" s="56">
        <v>205898</v>
      </c>
    </row>
    <row r="18" spans="2:4" ht="14.5">
      <c r="B18" s="8" t="s">
        <v>154</v>
      </c>
      <c r="C18" s="44">
        <v>-71</v>
      </c>
      <c r="D18" s="44">
        <v>1949</v>
      </c>
    </row>
    <row r="19" spans="2:4" ht="14.5">
      <c r="B19" s="1" t="s">
        <v>135</v>
      </c>
      <c r="C19" s="56">
        <v>-44789</v>
      </c>
      <c r="D19" s="56">
        <v>-124127</v>
      </c>
    </row>
    <row r="20" spans="2:4" ht="14.5">
      <c r="B20" s="8" t="s">
        <v>54</v>
      </c>
      <c r="C20" s="44">
        <v>-6999</v>
      </c>
      <c r="D20" s="44">
        <v>-70904</v>
      </c>
    </row>
    <row r="21" spans="2:4" ht="14.5">
      <c r="B21" s="1" t="s">
        <v>136</v>
      </c>
      <c r="C21" s="56">
        <v>3718</v>
      </c>
      <c r="D21" s="56">
        <v>-4478</v>
      </c>
    </row>
    <row r="22" spans="2:4" ht="14.5">
      <c r="B22" s="45" t="s">
        <v>137</v>
      </c>
      <c r="C22" s="46">
        <f>+SUM(C11:C21)</f>
        <v>102313</v>
      </c>
      <c r="D22" s="46">
        <f>+SUM(D11:D21)</f>
        <v>145768</v>
      </c>
    </row>
    <row r="23" spans="2:5" ht="14.5">
      <c r="B23" s="47" t="s">
        <v>303</v>
      </c>
      <c r="C23" s="253">
        <v>0.60470000000000002</v>
      </c>
      <c r="D23" s="293">
        <v>0.7984</v>
      </c>
      <c r="E23" s="254"/>
    </row>
    <row r="24" spans="2:2" ht="14.5">
      <c r="B24" s="12" t="s">
        <v>362</v>
      </c>
    </row>
    <row r="26" spans="2:2" ht="14.5">
      <c r="B26" s="6" t="s">
        <v>216</v>
      </c>
    </row>
    <row r="28" spans="2:4" ht="14.5">
      <c r="B28" s="297" t="s">
        <v>385</v>
      </c>
      <c r="C28" s="297"/>
      <c r="D28" s="297"/>
    </row>
    <row r="29" spans="2:4" ht="14.5">
      <c r="B29" s="57"/>
      <c r="C29" s="59">
        <v>2024</v>
      </c>
      <c r="D29" s="59">
        <v>2023</v>
      </c>
    </row>
    <row r="30" spans="2:4" ht="14.5">
      <c r="B30" s="1" t="s">
        <v>47</v>
      </c>
      <c r="C30" s="42">
        <f>+IS!C10</f>
        <v>130934</v>
      </c>
      <c r="D30" s="42">
        <f>+IS!D10</f>
        <v>149605</v>
      </c>
    </row>
    <row r="31" spans="2:4" ht="14.5">
      <c r="B31" s="8" t="s">
        <v>217</v>
      </c>
      <c r="C31" s="208">
        <v>-9688</v>
      </c>
      <c r="D31" s="213">
        <v>-12468</v>
      </c>
    </row>
    <row r="32" spans="2:4" ht="14.5">
      <c r="B32" s="1" t="s">
        <v>131</v>
      </c>
      <c r="C32" s="212">
        <v>4437</v>
      </c>
      <c r="D32" s="214">
        <v>3922</v>
      </c>
    </row>
    <row r="33" spans="2:4" ht="14.5">
      <c r="B33" s="3" t="s">
        <v>218</v>
      </c>
      <c r="C33" s="208">
        <v>2738</v>
      </c>
      <c r="D33" s="213">
        <v>37738</v>
      </c>
    </row>
    <row r="34" spans="2:4" ht="14.5">
      <c r="B34" s="209" t="s">
        <v>360</v>
      </c>
      <c r="C34" s="215">
        <v>11849</v>
      </c>
      <c r="D34" s="216" t="s">
        <v>4</v>
      </c>
    </row>
    <row r="35" spans="2:4" ht="14.5">
      <c r="B35" s="221" t="s">
        <v>219</v>
      </c>
      <c r="C35" s="222">
        <f>+SUM(C30:C34)</f>
        <v>140270</v>
      </c>
      <c r="D35" s="222">
        <f>+SUM(D31:D34)</f>
        <v>29192</v>
      </c>
    </row>
    <row r="37" spans="2:2" ht="14.5">
      <c r="B37" s="6" t="s">
        <v>225</v>
      </c>
    </row>
    <row r="39" spans="2:4" ht="14.5">
      <c r="B39" s="297" t="s">
        <v>385</v>
      </c>
      <c r="C39" s="297"/>
      <c r="D39" s="297"/>
    </row>
    <row r="40" spans="2:4" ht="14.5">
      <c r="B40" s="57"/>
      <c r="C40" s="59">
        <v>2024</v>
      </c>
      <c r="D40" s="59">
        <v>2023</v>
      </c>
    </row>
    <row r="41" spans="2:4" ht="14.5">
      <c r="B41" s="3" t="s">
        <v>226</v>
      </c>
      <c r="C41" s="208">
        <v>-40971</v>
      </c>
      <c r="D41" s="208">
        <v>319226</v>
      </c>
    </row>
    <row r="42" spans="2:4" ht="14.5">
      <c r="B42" s="1" t="s">
        <v>227</v>
      </c>
      <c r="C42" s="212">
        <v>233073</v>
      </c>
      <c r="D42" s="212">
        <v>-300126</v>
      </c>
    </row>
    <row r="43" spans="2:4" ht="14.5">
      <c r="B43" s="3" t="s">
        <v>228</v>
      </c>
      <c r="C43" s="208">
        <v>2738</v>
      </c>
      <c r="D43" s="208">
        <v>37738</v>
      </c>
    </row>
    <row r="44" spans="2:4" ht="14.5">
      <c r="B44" s="1" t="s">
        <v>360</v>
      </c>
      <c r="C44" s="212">
        <v>11849</v>
      </c>
      <c r="D44" s="211" t="s">
        <v>4</v>
      </c>
    </row>
    <row r="45" spans="2:4" ht="14.5">
      <c r="B45" s="8" t="s">
        <v>361</v>
      </c>
      <c r="C45" s="218" t="s">
        <v>4</v>
      </c>
      <c r="D45" s="217">
        <v>-16655</v>
      </c>
    </row>
    <row r="46" spans="2:4" ht="14.5">
      <c r="B46" s="1" t="s">
        <v>131</v>
      </c>
      <c r="C46" s="212">
        <v>4437</v>
      </c>
      <c r="D46" s="212">
        <v>3922</v>
      </c>
    </row>
    <row r="47" spans="2:4" ht="14.5">
      <c r="B47" s="8" t="s">
        <v>229</v>
      </c>
      <c r="C47" s="217">
        <v>-21405</v>
      </c>
      <c r="D47" s="217">
        <v>205898</v>
      </c>
    </row>
    <row r="48" spans="2:4" ht="14.5">
      <c r="B48" s="1" t="s">
        <v>111</v>
      </c>
      <c r="C48" s="211" t="s">
        <v>4</v>
      </c>
      <c r="D48" s="212">
        <v>-10176</v>
      </c>
    </row>
    <row r="49" spans="2:4" ht="14.5">
      <c r="B49" s="8" t="s">
        <v>230</v>
      </c>
      <c r="C49" s="218">
        <v>-71</v>
      </c>
      <c r="D49" s="217">
        <v>1949</v>
      </c>
    </row>
    <row r="50" spans="2:4" ht="14.5">
      <c r="B50" s="209" t="s">
        <v>231</v>
      </c>
      <c r="C50" s="215">
        <v>-44789</v>
      </c>
      <c r="D50" s="215">
        <v>-124127</v>
      </c>
    </row>
    <row r="51" spans="2:4" ht="14.5">
      <c r="B51" s="3" t="s">
        <v>232</v>
      </c>
      <c r="C51" s="208">
        <v>3649</v>
      </c>
      <c r="D51" s="208">
        <v>5478</v>
      </c>
    </row>
    <row r="52" spans="2:4" ht="14.5">
      <c r="B52" s="209" t="s">
        <v>364</v>
      </c>
      <c r="C52" s="215">
        <v>-93538</v>
      </c>
      <c r="D52" s="215">
        <v>106423</v>
      </c>
    </row>
    <row r="53" spans="2:4" ht="14.5">
      <c r="B53" s="3" t="s">
        <v>103</v>
      </c>
      <c r="C53" s="208">
        <v>1198</v>
      </c>
      <c r="D53" s="208">
        <v>-11049</v>
      </c>
    </row>
    <row r="54" spans="2:4" ht="14.5">
      <c r="B54" s="209" t="s">
        <v>233</v>
      </c>
      <c r="C54" s="215">
        <v>-14843</v>
      </c>
      <c r="D54" s="215">
        <v>7326</v>
      </c>
    </row>
    <row r="55" spans="2:4" ht="14.5">
      <c r="B55" s="3" t="s">
        <v>234</v>
      </c>
      <c r="C55" s="208">
        <v>-24777</v>
      </c>
      <c r="D55" s="208">
        <v>-43393</v>
      </c>
    </row>
    <row r="56" spans="2:4" ht="14.5">
      <c r="B56" s="209" t="s">
        <v>54</v>
      </c>
      <c r="C56" s="215">
        <v>-6999</v>
      </c>
      <c r="D56" s="215">
        <v>-70904</v>
      </c>
    </row>
    <row r="57" spans="2:4" ht="14.5">
      <c r="B57" s="3" t="s">
        <v>67</v>
      </c>
      <c r="C57" s="223">
        <v>69</v>
      </c>
      <c r="D57" s="223">
        <v>220</v>
      </c>
    </row>
    <row r="58" spans="2:4" s="60" customFormat="1" ht="14.5">
      <c r="B58" s="210" t="s">
        <v>363</v>
      </c>
      <c r="C58" s="43">
        <f>+SUM(C41:C57)</f>
        <v>9620</v>
      </c>
      <c r="D58" s="43">
        <f>+SUM(D41:D57)</f>
        <v>111750</v>
      </c>
    </row>
  </sheetData>
  <mergeCells count="3">
    <mergeCell ref="B4:D4"/>
    <mergeCell ref="B28:D28"/>
    <mergeCell ref="B39:D39"/>
  </mergeCells>
  <pageMargins left="0.7" right="0.7" top="0.75" bottom="0.75" header="0.3" footer="0.3"/>
  <pageSetup orientation="portrait" paperSize="1" r:id="rId1"/>
  <customProperties>
    <customPr name="EpmWorksheetKeyString_GUID" r:id="rId2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EBITDA by Segment</vt:lpstr>
      <vt:lpstr>Consolidated IS Reconciliation</vt:lpstr>
      <vt:lpstr>FS Summary</vt:lpstr>
      <vt:lpstr>Reconciliations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Amalia Sternheim</dc:creator>
  <cp:keywords/>
  <dc:description/>
  <cp:lastModifiedBy>Amalia Sternheim</cp:lastModifiedBy>
  <dcterms:created xsi:type="dcterms:W3CDTF">2020-02-18T12:46:17Z</dcterms:created>
  <dcterms:modified xsi:type="dcterms:W3CDTF">2025-02-12T20:40:16Z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